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1. Financial Services\Katrina G\KatrinaG\2017 Statistics\"/>
    </mc:Choice>
  </mc:AlternateContent>
  <bookViews>
    <workbookView xWindow="-20" yWindow="-20" windowWidth="14520" windowHeight="11760" tabRatio="946"/>
  </bookViews>
  <sheets>
    <sheet name="Header" sheetId="7" r:id="rId1"/>
    <sheet name="Pres Summary" sheetId="31" r:id="rId2"/>
    <sheet name="Northern" sheetId="33" r:id="rId3"/>
    <sheet name="Kaimai" sheetId="10" r:id="rId4"/>
    <sheet name="Central" sheetId="16" r:id="rId5"/>
    <sheet name="Alpine" sheetId="18" r:id="rId6"/>
    <sheet name="Southern Presbytery" sheetId="27" r:id="rId7"/>
    <sheet name="PI Synod" sheetId="38" r:id="rId8"/>
    <sheet name="Te Aka Puaho" sheetId="13" r:id="rId9"/>
    <sheet name="CV Parishes" sheetId="39" r:id="rId10"/>
  </sheets>
  <definedNames>
    <definedName name="_xlnm.Print_Area" localSheetId="5">Alpine!$A$1:$Z$11</definedName>
    <definedName name="_xlnm.Print_Area" localSheetId="4">Central!$A$2:$Z$4</definedName>
    <definedName name="_xlnm.Print_Area" localSheetId="3">Kaimai!$A$1:$Z$4</definedName>
    <definedName name="_xlnm.Print_Area" localSheetId="1">'Pres Summary'!$A$1:$AC$4</definedName>
    <definedName name="_xlnm.Print_Area" localSheetId="6">'Southern Presbytery'!$A$1:$Z$4</definedName>
    <definedName name="_xlnm.Print_Area" localSheetId="8">'Te Aka Puaho'!$A$2:$AC$4</definedName>
  </definedNames>
  <calcPr calcId="162913"/>
</workbook>
</file>

<file path=xl/calcChain.xml><?xml version="1.0" encoding="utf-8"?>
<calcChain xmlns="http://schemas.openxmlformats.org/spreadsheetml/2006/main">
  <c r="AI8" i="27" l="1"/>
  <c r="F99" i="39" l="1"/>
  <c r="G99" i="39"/>
  <c r="H99" i="39"/>
  <c r="J99" i="39"/>
  <c r="K99" i="39"/>
  <c r="M99" i="39"/>
  <c r="N99" i="39"/>
  <c r="O99" i="39"/>
  <c r="P99" i="39"/>
  <c r="Q99" i="39"/>
  <c r="R99" i="39"/>
  <c r="S99" i="39"/>
  <c r="T99" i="39"/>
  <c r="U99" i="39"/>
  <c r="W99" i="39"/>
  <c r="X99" i="39"/>
  <c r="Y99" i="39"/>
  <c r="Z99" i="39"/>
  <c r="AA99" i="39"/>
  <c r="AB99" i="39"/>
  <c r="AC99" i="39"/>
  <c r="AD99" i="39"/>
  <c r="AE99" i="39"/>
  <c r="AF99" i="39"/>
  <c r="AG99" i="39"/>
  <c r="AH99" i="39"/>
  <c r="AI99" i="39"/>
  <c r="AK99" i="39"/>
  <c r="E99" i="39"/>
  <c r="F73" i="39"/>
  <c r="G73" i="39"/>
  <c r="H73" i="39"/>
  <c r="J73" i="39"/>
  <c r="K73" i="39"/>
  <c r="L73" i="39"/>
  <c r="M73" i="39"/>
  <c r="N73" i="39"/>
  <c r="O73" i="39"/>
  <c r="P73" i="39"/>
  <c r="Q73" i="39"/>
  <c r="R73" i="39"/>
  <c r="S73" i="39"/>
  <c r="T73" i="39"/>
  <c r="U73" i="39"/>
  <c r="W73" i="39"/>
  <c r="X73" i="39"/>
  <c r="Y73" i="39"/>
  <c r="Z73" i="39"/>
  <c r="AA73" i="39"/>
  <c r="AB73" i="39"/>
  <c r="AC73" i="39"/>
  <c r="AD73" i="39"/>
  <c r="AE73" i="39"/>
  <c r="AF73" i="39"/>
  <c r="AG73" i="39"/>
  <c r="AH73" i="39"/>
  <c r="AI73" i="39"/>
  <c r="AK73" i="39"/>
  <c r="E73" i="39"/>
  <c r="F40" i="39"/>
  <c r="G40" i="39"/>
  <c r="H40" i="39"/>
  <c r="J40" i="39"/>
  <c r="K40" i="39"/>
  <c r="M40" i="39"/>
  <c r="N40" i="39"/>
  <c r="O40" i="39"/>
  <c r="P40" i="39"/>
  <c r="Q40" i="39"/>
  <c r="R40" i="39"/>
  <c r="S40" i="39"/>
  <c r="T40" i="39"/>
  <c r="U40" i="39"/>
  <c r="W40" i="39"/>
  <c r="X40" i="39"/>
  <c r="Y40" i="39"/>
  <c r="Z40" i="39"/>
  <c r="AA40" i="39"/>
  <c r="AB40" i="39"/>
  <c r="AC40" i="39"/>
  <c r="AD40" i="39"/>
  <c r="AE40" i="39"/>
  <c r="AF40" i="39"/>
  <c r="AG40" i="39"/>
  <c r="AH40" i="39"/>
  <c r="AI40" i="39"/>
  <c r="AK40" i="39"/>
  <c r="E40" i="39"/>
  <c r="F21" i="39"/>
  <c r="G21" i="39"/>
  <c r="H21" i="39"/>
  <c r="J21" i="39"/>
  <c r="K21" i="39"/>
  <c r="M21" i="39"/>
  <c r="N21" i="39"/>
  <c r="O21" i="39"/>
  <c r="P21" i="39"/>
  <c r="Q21" i="39"/>
  <c r="R21" i="39"/>
  <c r="S21" i="39"/>
  <c r="T21" i="39"/>
  <c r="U21" i="39"/>
  <c r="V21" i="39"/>
  <c r="W21" i="39"/>
  <c r="X21" i="39"/>
  <c r="Y21" i="39"/>
  <c r="Z21" i="39"/>
  <c r="AA21" i="39"/>
  <c r="AB21" i="39"/>
  <c r="AC21" i="39"/>
  <c r="AD21" i="39"/>
  <c r="AE21" i="39"/>
  <c r="AF21" i="39"/>
  <c r="AG21" i="39"/>
  <c r="AH21" i="39"/>
  <c r="AI21" i="39"/>
  <c r="AK21" i="39"/>
  <c r="E21" i="39"/>
  <c r="F91" i="39"/>
  <c r="G91" i="39"/>
  <c r="H91" i="39"/>
  <c r="J91" i="39"/>
  <c r="K91" i="39"/>
  <c r="M91" i="39"/>
  <c r="N91" i="39"/>
  <c r="O91" i="39"/>
  <c r="P91" i="39"/>
  <c r="Q91" i="39"/>
  <c r="R91" i="39"/>
  <c r="S91" i="39"/>
  <c r="T91" i="39"/>
  <c r="U91" i="39"/>
  <c r="W91" i="39"/>
  <c r="X91" i="39"/>
  <c r="Y91" i="39"/>
  <c r="Z91" i="39"/>
  <c r="AA91" i="39"/>
  <c r="AB91" i="39"/>
  <c r="AC91" i="39"/>
  <c r="AD91" i="39"/>
  <c r="AE91" i="39"/>
  <c r="AF91" i="39"/>
  <c r="AG91" i="39"/>
  <c r="AH91" i="39"/>
  <c r="AI91" i="39"/>
  <c r="AK91" i="39"/>
  <c r="E91" i="39"/>
  <c r="AJ98" i="39"/>
  <c r="AL98" i="39" s="1"/>
  <c r="V98" i="39"/>
  <c r="L98" i="39"/>
  <c r="I98" i="39"/>
  <c r="AJ97" i="39"/>
  <c r="AL97" i="39" s="1"/>
  <c r="V97" i="39"/>
  <c r="L97" i="39"/>
  <c r="I97" i="39"/>
  <c r="AJ96" i="39"/>
  <c r="AL96" i="39" s="1"/>
  <c r="V96" i="39"/>
  <c r="L96" i="39"/>
  <c r="I96" i="39"/>
  <c r="AJ95" i="39"/>
  <c r="AL95" i="39" s="1"/>
  <c r="V95" i="39"/>
  <c r="L95" i="39"/>
  <c r="I95" i="39"/>
  <c r="AJ94" i="39"/>
  <c r="AL94" i="39" s="1"/>
  <c r="V94" i="39"/>
  <c r="L94" i="39"/>
  <c r="I94" i="39"/>
  <c r="AJ93" i="39"/>
  <c r="AL93" i="39" s="1"/>
  <c r="AL99" i="39" s="1"/>
  <c r="V93" i="39"/>
  <c r="V99" i="39" s="1"/>
  <c r="L93" i="39"/>
  <c r="L99" i="39" s="1"/>
  <c r="I93" i="39"/>
  <c r="I99" i="39" s="1"/>
  <c r="AJ39" i="39"/>
  <c r="AL39" i="39" s="1"/>
  <c r="V39" i="39"/>
  <c r="L39" i="39"/>
  <c r="I39" i="39"/>
  <c r="AJ38" i="39"/>
  <c r="AL38" i="39" s="1"/>
  <c r="V38" i="39"/>
  <c r="L38" i="39"/>
  <c r="I38" i="39"/>
  <c r="AJ37" i="39"/>
  <c r="AL37" i="39" s="1"/>
  <c r="V37" i="39"/>
  <c r="L37" i="39"/>
  <c r="I37" i="39"/>
  <c r="AJ36" i="39"/>
  <c r="AL36" i="39" s="1"/>
  <c r="V36" i="39"/>
  <c r="L36" i="39"/>
  <c r="I36" i="39"/>
  <c r="AJ35" i="39"/>
  <c r="AL35" i="39" s="1"/>
  <c r="V35" i="39"/>
  <c r="L35" i="39"/>
  <c r="I35" i="39"/>
  <c r="AJ34" i="39"/>
  <c r="AL34" i="39" s="1"/>
  <c r="V34" i="39"/>
  <c r="L34" i="39"/>
  <c r="I34" i="39"/>
  <c r="AJ33" i="39"/>
  <c r="AL33" i="39" s="1"/>
  <c r="V33" i="39"/>
  <c r="L33" i="39"/>
  <c r="I33" i="39"/>
  <c r="AJ32" i="39"/>
  <c r="AL32" i="39" s="1"/>
  <c r="V32" i="39"/>
  <c r="L32" i="39"/>
  <c r="I32" i="39"/>
  <c r="AJ31" i="39"/>
  <c r="AL31" i="39" s="1"/>
  <c r="V31" i="39"/>
  <c r="L31" i="39"/>
  <c r="I31" i="39"/>
  <c r="AJ30" i="39"/>
  <c r="AL30" i="39" s="1"/>
  <c r="V30" i="39"/>
  <c r="L30" i="39"/>
  <c r="I30" i="39"/>
  <c r="AJ29" i="39"/>
  <c r="AL29" i="39" s="1"/>
  <c r="V29" i="39"/>
  <c r="L29" i="39"/>
  <c r="I29" i="39"/>
  <c r="AJ28" i="39"/>
  <c r="AL28" i="39" s="1"/>
  <c r="V28" i="39"/>
  <c r="L28" i="39"/>
  <c r="I28" i="39"/>
  <c r="AJ27" i="39"/>
  <c r="AL27" i="39" s="1"/>
  <c r="V27" i="39"/>
  <c r="L27" i="39"/>
  <c r="I27" i="39"/>
  <c r="AJ26" i="39"/>
  <c r="AL26" i="39" s="1"/>
  <c r="V26" i="39"/>
  <c r="L26" i="39"/>
  <c r="I26" i="39"/>
  <c r="AJ25" i="39"/>
  <c r="AL25" i="39" s="1"/>
  <c r="AM25" i="39" s="1"/>
  <c r="V25" i="39"/>
  <c r="L25" i="39"/>
  <c r="I25" i="39"/>
  <c r="AJ24" i="39"/>
  <c r="AL24" i="39" s="1"/>
  <c r="V24" i="39"/>
  <c r="L24" i="39"/>
  <c r="I24" i="39"/>
  <c r="AL23" i="39"/>
  <c r="AL40" i="39" s="1"/>
  <c r="AJ23" i="39"/>
  <c r="AJ40" i="39" s="1"/>
  <c r="V23" i="39"/>
  <c r="V40" i="39" s="1"/>
  <c r="L23" i="39"/>
  <c r="L40" i="39" s="1"/>
  <c r="I23" i="39"/>
  <c r="I40" i="39" s="1"/>
  <c r="AJ72" i="39"/>
  <c r="AL72" i="39" s="1"/>
  <c r="V72" i="39"/>
  <c r="L72" i="39"/>
  <c r="I72" i="39"/>
  <c r="AJ71" i="39"/>
  <c r="AL71" i="39" s="1"/>
  <c r="V71" i="39"/>
  <c r="L71" i="39"/>
  <c r="I71" i="39"/>
  <c r="AJ70" i="39"/>
  <c r="AL70" i="39" s="1"/>
  <c r="V70" i="39"/>
  <c r="L70" i="39"/>
  <c r="I70" i="39"/>
  <c r="AJ69" i="39"/>
  <c r="AL69" i="39" s="1"/>
  <c r="V69" i="39"/>
  <c r="L69" i="39"/>
  <c r="I69" i="39"/>
  <c r="AJ68" i="39"/>
  <c r="AL68" i="39" s="1"/>
  <c r="V68" i="39"/>
  <c r="L68" i="39"/>
  <c r="I68" i="39"/>
  <c r="AJ67" i="39"/>
  <c r="AL67" i="39" s="1"/>
  <c r="V67" i="39"/>
  <c r="L67" i="39"/>
  <c r="I67" i="39"/>
  <c r="AJ66" i="39"/>
  <c r="AL66" i="39" s="1"/>
  <c r="V66" i="39"/>
  <c r="L66" i="39"/>
  <c r="I66" i="39"/>
  <c r="AJ65" i="39"/>
  <c r="AL65" i="39" s="1"/>
  <c r="V65" i="39"/>
  <c r="L65" i="39"/>
  <c r="I65" i="39"/>
  <c r="AJ64" i="39"/>
  <c r="AL64" i="39" s="1"/>
  <c r="V64" i="39"/>
  <c r="L64" i="39"/>
  <c r="I64" i="39"/>
  <c r="AJ63" i="39"/>
  <c r="AL63" i="39" s="1"/>
  <c r="V63" i="39"/>
  <c r="L63" i="39"/>
  <c r="I63" i="39"/>
  <c r="AJ62" i="39"/>
  <c r="AL62" i="39" s="1"/>
  <c r="V62" i="39"/>
  <c r="L62" i="39"/>
  <c r="I62" i="39"/>
  <c r="AJ61" i="39"/>
  <c r="AL61" i="39" s="1"/>
  <c r="V61" i="39"/>
  <c r="L61" i="39"/>
  <c r="I61" i="39"/>
  <c r="AJ60" i="39"/>
  <c r="AL60" i="39" s="1"/>
  <c r="V60" i="39"/>
  <c r="L60" i="39"/>
  <c r="I60" i="39"/>
  <c r="AJ59" i="39"/>
  <c r="AL59" i="39" s="1"/>
  <c r="V59" i="39"/>
  <c r="L59" i="39"/>
  <c r="I59" i="39"/>
  <c r="AJ58" i="39"/>
  <c r="AL58" i="39" s="1"/>
  <c r="V58" i="39"/>
  <c r="L58" i="39"/>
  <c r="I58" i="39"/>
  <c r="AJ57" i="39"/>
  <c r="AL57" i="39" s="1"/>
  <c r="V57" i="39"/>
  <c r="L57" i="39"/>
  <c r="I57" i="39"/>
  <c r="AJ56" i="39"/>
  <c r="AL56" i="39" s="1"/>
  <c r="V56" i="39"/>
  <c r="L56" i="39"/>
  <c r="I56" i="39"/>
  <c r="AJ55" i="39"/>
  <c r="AL55" i="39" s="1"/>
  <c r="V55" i="39"/>
  <c r="L55" i="39"/>
  <c r="I55" i="39"/>
  <c r="AJ54" i="39"/>
  <c r="AL54" i="39" s="1"/>
  <c r="V54" i="39"/>
  <c r="L54" i="39"/>
  <c r="I54" i="39"/>
  <c r="AJ53" i="39"/>
  <c r="AL53" i="39" s="1"/>
  <c r="V53" i="39"/>
  <c r="L53" i="39"/>
  <c r="I53" i="39"/>
  <c r="AJ52" i="39"/>
  <c r="AL52" i="39" s="1"/>
  <c r="V52" i="39"/>
  <c r="L52" i="39"/>
  <c r="I52" i="39"/>
  <c r="AJ51" i="39"/>
  <c r="AL51" i="39" s="1"/>
  <c r="V51" i="39"/>
  <c r="L51" i="39"/>
  <c r="I51" i="39"/>
  <c r="AJ50" i="39"/>
  <c r="AL50" i="39" s="1"/>
  <c r="V50" i="39"/>
  <c r="L50" i="39"/>
  <c r="I50" i="39"/>
  <c r="AJ49" i="39"/>
  <c r="AL49" i="39" s="1"/>
  <c r="V49" i="39"/>
  <c r="L49" i="39"/>
  <c r="I49" i="39"/>
  <c r="AJ48" i="39"/>
  <c r="AL48" i="39" s="1"/>
  <c r="V48" i="39"/>
  <c r="L48" i="39"/>
  <c r="I48" i="39"/>
  <c r="AJ47" i="39"/>
  <c r="AL47" i="39" s="1"/>
  <c r="V47" i="39"/>
  <c r="L47" i="39"/>
  <c r="I47" i="39"/>
  <c r="AJ46" i="39"/>
  <c r="AL46" i="39" s="1"/>
  <c r="V46" i="39"/>
  <c r="L46" i="39"/>
  <c r="I46" i="39"/>
  <c r="AJ45" i="39"/>
  <c r="AL45" i="39" s="1"/>
  <c r="V45" i="39"/>
  <c r="L45" i="39"/>
  <c r="I45" i="39"/>
  <c r="AJ44" i="39"/>
  <c r="AL44" i="39" s="1"/>
  <c r="V44" i="39"/>
  <c r="L44" i="39"/>
  <c r="I44" i="39"/>
  <c r="AJ43" i="39"/>
  <c r="AL43" i="39" s="1"/>
  <c r="V43" i="39"/>
  <c r="L43" i="39"/>
  <c r="I43" i="39"/>
  <c r="AJ42" i="39"/>
  <c r="AL42" i="39" s="1"/>
  <c r="AL73" i="39" s="1"/>
  <c r="V42" i="39"/>
  <c r="V73" i="39" s="1"/>
  <c r="L42" i="39"/>
  <c r="I42" i="39"/>
  <c r="I73" i="39" s="1"/>
  <c r="AJ20" i="39"/>
  <c r="AL20" i="39" s="1"/>
  <c r="V20" i="39"/>
  <c r="L20" i="39"/>
  <c r="I20" i="39"/>
  <c r="AJ19" i="39"/>
  <c r="AL19" i="39" s="1"/>
  <c r="V19" i="39"/>
  <c r="L19" i="39"/>
  <c r="I19" i="39"/>
  <c r="AJ18" i="39"/>
  <c r="AL18" i="39" s="1"/>
  <c r="V18" i="39"/>
  <c r="L18" i="39"/>
  <c r="I18" i="39"/>
  <c r="AJ17" i="39"/>
  <c r="AL17" i="39" s="1"/>
  <c r="V17" i="39"/>
  <c r="L17" i="39"/>
  <c r="I17" i="39"/>
  <c r="AJ16" i="39"/>
  <c r="AL16" i="39" s="1"/>
  <c r="V16" i="39"/>
  <c r="L16" i="39"/>
  <c r="I16" i="39"/>
  <c r="AJ15" i="39"/>
  <c r="AL15" i="39" s="1"/>
  <c r="V15" i="39"/>
  <c r="L15" i="39"/>
  <c r="I15" i="39"/>
  <c r="AJ14" i="39"/>
  <c r="AL14" i="39" s="1"/>
  <c r="V14" i="39"/>
  <c r="L14" i="39"/>
  <c r="I14" i="39"/>
  <c r="AJ13" i="39"/>
  <c r="AL13" i="39" s="1"/>
  <c r="V13" i="39"/>
  <c r="L13" i="39"/>
  <c r="I13" i="39"/>
  <c r="AJ12" i="39"/>
  <c r="AL12" i="39" s="1"/>
  <c r="V12" i="39"/>
  <c r="L12" i="39"/>
  <c r="I12" i="39"/>
  <c r="AJ11" i="39"/>
  <c r="AL11" i="39" s="1"/>
  <c r="V11" i="39"/>
  <c r="L11" i="39"/>
  <c r="I11" i="39"/>
  <c r="AJ10" i="39"/>
  <c r="AL10" i="39" s="1"/>
  <c r="V10" i="39"/>
  <c r="L10" i="39"/>
  <c r="I10" i="39"/>
  <c r="AJ9" i="39"/>
  <c r="AL9" i="39" s="1"/>
  <c r="V9" i="39"/>
  <c r="L9" i="39"/>
  <c r="I9" i="39"/>
  <c r="AJ8" i="39"/>
  <c r="AL8" i="39" s="1"/>
  <c r="V8" i="39"/>
  <c r="L8" i="39"/>
  <c r="I8" i="39"/>
  <c r="AJ7" i="39"/>
  <c r="AL7" i="39" s="1"/>
  <c r="V7" i="39"/>
  <c r="L7" i="39"/>
  <c r="I7" i="39"/>
  <c r="AJ6" i="39"/>
  <c r="AL6" i="39" s="1"/>
  <c r="V6" i="39"/>
  <c r="L6" i="39"/>
  <c r="I6" i="39"/>
  <c r="AJ5" i="39"/>
  <c r="AL5" i="39" s="1"/>
  <c r="AL21" i="39" s="1"/>
  <c r="V5" i="39"/>
  <c r="L5" i="39"/>
  <c r="L21" i="39" s="1"/>
  <c r="I5" i="39"/>
  <c r="I21" i="39" s="1"/>
  <c r="AJ90" i="39"/>
  <c r="AL90" i="39" s="1"/>
  <c r="V90" i="39"/>
  <c r="L90" i="39"/>
  <c r="I90" i="39"/>
  <c r="AJ89" i="39"/>
  <c r="AL89" i="39" s="1"/>
  <c r="V89" i="39"/>
  <c r="L89" i="39"/>
  <c r="I89" i="39"/>
  <c r="AJ88" i="39"/>
  <c r="AL88" i="39" s="1"/>
  <c r="V88" i="39"/>
  <c r="L88" i="39"/>
  <c r="I88" i="39"/>
  <c r="AJ87" i="39"/>
  <c r="AL87" i="39" s="1"/>
  <c r="V87" i="39"/>
  <c r="L87" i="39"/>
  <c r="I87" i="39"/>
  <c r="AJ86" i="39"/>
  <c r="AL86" i="39" s="1"/>
  <c r="V86" i="39"/>
  <c r="L86" i="39"/>
  <c r="I86" i="39"/>
  <c r="AJ85" i="39"/>
  <c r="AL85" i="39" s="1"/>
  <c r="V85" i="39"/>
  <c r="L85" i="39"/>
  <c r="I85" i="39"/>
  <c r="AJ84" i="39"/>
  <c r="AL84" i="39" s="1"/>
  <c r="V84" i="39"/>
  <c r="L84" i="39"/>
  <c r="I84" i="39"/>
  <c r="AJ83" i="39"/>
  <c r="AL83" i="39" s="1"/>
  <c r="V83" i="39"/>
  <c r="L83" i="39"/>
  <c r="I83" i="39"/>
  <c r="AJ82" i="39"/>
  <c r="AL82" i="39" s="1"/>
  <c r="V82" i="39"/>
  <c r="L82" i="39"/>
  <c r="I82" i="39"/>
  <c r="AJ81" i="39"/>
  <c r="AL81" i="39" s="1"/>
  <c r="V81" i="39"/>
  <c r="L81" i="39"/>
  <c r="I81" i="39"/>
  <c r="AJ80" i="39"/>
  <c r="AL80" i="39" s="1"/>
  <c r="V80" i="39"/>
  <c r="L80" i="39"/>
  <c r="I80" i="39"/>
  <c r="AJ79" i="39"/>
  <c r="AL79" i="39" s="1"/>
  <c r="V79" i="39"/>
  <c r="L79" i="39"/>
  <c r="I79" i="39"/>
  <c r="AJ78" i="39"/>
  <c r="AL78" i="39" s="1"/>
  <c r="V78" i="39"/>
  <c r="L78" i="39"/>
  <c r="I78" i="39"/>
  <c r="AJ77" i="39"/>
  <c r="AL77" i="39" s="1"/>
  <c r="V77" i="39"/>
  <c r="L77" i="39"/>
  <c r="I77" i="39"/>
  <c r="AJ76" i="39"/>
  <c r="AL76" i="39" s="1"/>
  <c r="V76" i="39"/>
  <c r="L76" i="39"/>
  <c r="I76" i="39"/>
  <c r="AJ75" i="39"/>
  <c r="V75" i="39"/>
  <c r="L75" i="39"/>
  <c r="L91" i="39" s="1"/>
  <c r="I75" i="39"/>
  <c r="I91" i="39" s="1"/>
  <c r="AJ21" i="39" l="1"/>
  <c r="AJ99" i="39"/>
  <c r="AJ73" i="39"/>
  <c r="AM61" i="39"/>
  <c r="AM63" i="39"/>
  <c r="AM6" i="39"/>
  <c r="AM8" i="39"/>
  <c r="AM35" i="39"/>
  <c r="AM37" i="39"/>
  <c r="AM39" i="39"/>
  <c r="AM53" i="39"/>
  <c r="AM55" i="39"/>
  <c r="AM57" i="39"/>
  <c r="AM96" i="39"/>
  <c r="AM98" i="39"/>
  <c r="AM88" i="39"/>
  <c r="AM10" i="39"/>
  <c r="AM12" i="39"/>
  <c r="V91" i="39"/>
  <c r="AM85" i="39"/>
  <c r="AM59" i="39"/>
  <c r="AJ91" i="39"/>
  <c r="AM65" i="39"/>
  <c r="AM77" i="39"/>
  <c r="AM45" i="39"/>
  <c r="AM47" i="39"/>
  <c r="AM49" i="39"/>
  <c r="AM27" i="39"/>
  <c r="AM78" i="39"/>
  <c r="AM43" i="39"/>
  <c r="AM23" i="39"/>
  <c r="AM94" i="39"/>
  <c r="AM29" i="39"/>
  <c r="AM31" i="39"/>
  <c r="AM16" i="39"/>
  <c r="AM18" i="39"/>
  <c r="AM20" i="39"/>
  <c r="AM69" i="39"/>
  <c r="AM71" i="39"/>
  <c r="AM90" i="39"/>
  <c r="AM19" i="39"/>
  <c r="AM56" i="39"/>
  <c r="AM72" i="39"/>
  <c r="AM14" i="39"/>
  <c r="AM51" i="39"/>
  <c r="AM67" i="39"/>
  <c r="AM33" i="39"/>
  <c r="AM7" i="39"/>
  <c r="AM11" i="39"/>
  <c r="AM48" i="39"/>
  <c r="AM64" i="39"/>
  <c r="AM30" i="39"/>
  <c r="AM84" i="39"/>
  <c r="AM15" i="39"/>
  <c r="AM44" i="39"/>
  <c r="AM52" i="39"/>
  <c r="AM60" i="39"/>
  <c r="AM68" i="39"/>
  <c r="AM26" i="39"/>
  <c r="AM34" i="39"/>
  <c r="AM95" i="39"/>
  <c r="AM76" i="39"/>
  <c r="AL75" i="39"/>
  <c r="AL91" i="39" s="1"/>
  <c r="AM80" i="39"/>
  <c r="AM38" i="39"/>
  <c r="AM81" i="39"/>
  <c r="AM82" i="39"/>
  <c r="AM86" i="39"/>
  <c r="AM89" i="39"/>
  <c r="AM83" i="39"/>
  <c r="AM9" i="39"/>
  <c r="AM17" i="39"/>
  <c r="AM46" i="39"/>
  <c r="AM54" i="39"/>
  <c r="AM62" i="39"/>
  <c r="AM70" i="39"/>
  <c r="AM28" i="39"/>
  <c r="AM36" i="39"/>
  <c r="AM97" i="39"/>
  <c r="AM79" i="39"/>
  <c r="AM87" i="39"/>
  <c r="AM5" i="39"/>
  <c r="AM13" i="39"/>
  <c r="AM42" i="39"/>
  <c r="AM50" i="39"/>
  <c r="AM58" i="39"/>
  <c r="AM66" i="39"/>
  <c r="AM24" i="39"/>
  <c r="AM32" i="39"/>
  <c r="AM93" i="39"/>
  <c r="AK15" i="38"/>
  <c r="AG15" i="38"/>
  <c r="AH15" i="38"/>
  <c r="AI15" i="38"/>
  <c r="AF15" i="38"/>
  <c r="U15" i="38"/>
  <c r="V15" i="38"/>
  <c r="W15" i="38"/>
  <c r="X15" i="38"/>
  <c r="Y15" i="38"/>
  <c r="Z15" i="38"/>
  <c r="AA15" i="38"/>
  <c r="AB15" i="38"/>
  <c r="T15" i="38"/>
  <c r="I15" i="38"/>
  <c r="J15" i="38"/>
  <c r="K15" i="38"/>
  <c r="L15" i="38"/>
  <c r="M15" i="38"/>
  <c r="N15" i="38"/>
  <c r="O15" i="38"/>
  <c r="P15" i="38"/>
  <c r="Q15" i="38"/>
  <c r="H15" i="38"/>
  <c r="AJ20" i="13"/>
  <c r="AF20" i="13"/>
  <c r="AG20" i="13"/>
  <c r="AH20" i="13"/>
  <c r="AE20" i="13"/>
  <c r="T20" i="13"/>
  <c r="U20" i="13"/>
  <c r="V20" i="13"/>
  <c r="W20" i="13"/>
  <c r="X20" i="13"/>
  <c r="Y20" i="13"/>
  <c r="Z20" i="13"/>
  <c r="AA20" i="13"/>
  <c r="S20" i="13"/>
  <c r="H20" i="13"/>
  <c r="I20" i="13"/>
  <c r="J20" i="13"/>
  <c r="K20" i="13"/>
  <c r="L20" i="13"/>
  <c r="M20" i="13"/>
  <c r="N20" i="13"/>
  <c r="O20" i="13"/>
  <c r="P20" i="13"/>
  <c r="G20" i="13"/>
  <c r="AJ69" i="27"/>
  <c r="AF69" i="27"/>
  <c r="AG69" i="27"/>
  <c r="AH69" i="27"/>
  <c r="AE69" i="27"/>
  <c r="T69" i="27"/>
  <c r="U69" i="27"/>
  <c r="V69" i="27"/>
  <c r="W69" i="27"/>
  <c r="X69" i="27"/>
  <c r="Y69" i="27"/>
  <c r="Z69" i="27"/>
  <c r="AA69" i="27"/>
  <c r="S69" i="27"/>
  <c r="H69" i="27"/>
  <c r="I69" i="27"/>
  <c r="J69" i="27"/>
  <c r="K69" i="27"/>
  <c r="L69" i="27"/>
  <c r="M69" i="27"/>
  <c r="N69" i="27"/>
  <c r="O69" i="27"/>
  <c r="P69" i="27"/>
  <c r="G69" i="27"/>
  <c r="AM21" i="39" l="1"/>
  <c r="AM73" i="39"/>
  <c r="AM40" i="39"/>
  <c r="AM99" i="39"/>
  <c r="AM75" i="39"/>
  <c r="AM91" i="39" s="1"/>
  <c r="E5" i="27"/>
  <c r="AJ41" i="18"/>
  <c r="AF41" i="18"/>
  <c r="AG41" i="18"/>
  <c r="AH41" i="18"/>
  <c r="AE41" i="18"/>
  <c r="T41" i="18"/>
  <c r="U41" i="18"/>
  <c r="V41" i="18"/>
  <c r="W41" i="18"/>
  <c r="X41" i="18"/>
  <c r="Y41" i="18"/>
  <c r="Z41" i="18"/>
  <c r="AA41" i="18"/>
  <c r="S41" i="18"/>
  <c r="H41" i="18"/>
  <c r="I41" i="18"/>
  <c r="J41" i="18"/>
  <c r="K41" i="18"/>
  <c r="L41" i="18"/>
  <c r="M41" i="18"/>
  <c r="N41" i="18"/>
  <c r="O41" i="18"/>
  <c r="P41" i="18"/>
  <c r="G41" i="18"/>
  <c r="AJ55" i="16" l="1"/>
  <c r="AF55" i="16"/>
  <c r="AG55" i="16"/>
  <c r="AH55" i="16"/>
  <c r="AE55" i="16"/>
  <c r="T55" i="16"/>
  <c r="U55" i="16"/>
  <c r="V55" i="16"/>
  <c r="W55" i="16"/>
  <c r="X55" i="16"/>
  <c r="Y55" i="16"/>
  <c r="Z55" i="16"/>
  <c r="AA55" i="16"/>
  <c r="S55" i="16"/>
  <c r="H55" i="16"/>
  <c r="I55" i="16"/>
  <c r="J55" i="16"/>
  <c r="K55" i="16"/>
  <c r="L55" i="16"/>
  <c r="M55" i="16"/>
  <c r="N55" i="16"/>
  <c r="O55" i="16"/>
  <c r="P55" i="16"/>
  <c r="G55" i="16"/>
  <c r="AJ32" i="10"/>
  <c r="AF32" i="10"/>
  <c r="AG32" i="10"/>
  <c r="AH32" i="10"/>
  <c r="AE32" i="10"/>
  <c r="T32" i="10"/>
  <c r="U32" i="10"/>
  <c r="V32" i="10"/>
  <c r="W32" i="10"/>
  <c r="X32" i="10"/>
  <c r="Y32" i="10"/>
  <c r="Z32" i="10"/>
  <c r="AA32" i="10"/>
  <c r="S32" i="10"/>
  <c r="H32" i="10"/>
  <c r="I32" i="10"/>
  <c r="J32" i="10"/>
  <c r="K32" i="10"/>
  <c r="L32" i="10"/>
  <c r="M32" i="10"/>
  <c r="N32" i="10"/>
  <c r="O32" i="10"/>
  <c r="P32" i="10"/>
  <c r="G32" i="10"/>
  <c r="AJ75" i="33" l="1"/>
  <c r="AF75" i="33"/>
  <c r="AG75" i="33"/>
  <c r="AH75" i="33"/>
  <c r="AE75" i="33"/>
  <c r="T75" i="33"/>
  <c r="U75" i="33"/>
  <c r="V75" i="33"/>
  <c r="W75" i="33"/>
  <c r="X75" i="33"/>
  <c r="Y75" i="33"/>
  <c r="Z75" i="33"/>
  <c r="AA75" i="33"/>
  <c r="S75" i="33"/>
  <c r="H75" i="33"/>
  <c r="I75" i="33"/>
  <c r="J75" i="33"/>
  <c r="K75" i="33"/>
  <c r="L75" i="33"/>
  <c r="M75" i="33"/>
  <c r="N75" i="33"/>
  <c r="O75" i="33"/>
  <c r="P75" i="33"/>
  <c r="G75" i="33"/>
  <c r="AI7" i="13" l="1"/>
  <c r="AK7" i="13" s="1"/>
  <c r="AB7" i="13"/>
  <c r="Q7" i="13"/>
  <c r="E7" i="13"/>
  <c r="AC7" i="13" l="1"/>
  <c r="F13" i="31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49" i="33"/>
  <c r="E50" i="33"/>
  <c r="E51" i="33"/>
  <c r="E52" i="33"/>
  <c r="E53" i="33"/>
  <c r="E54" i="33"/>
  <c r="E55" i="33"/>
  <c r="E56" i="33"/>
  <c r="E57" i="33"/>
  <c r="E58" i="33"/>
  <c r="E59" i="33"/>
  <c r="E60" i="33"/>
  <c r="E61" i="33"/>
  <c r="E62" i="33"/>
  <c r="E63" i="33"/>
  <c r="E64" i="33"/>
  <c r="E65" i="33"/>
  <c r="E66" i="33"/>
  <c r="E67" i="33"/>
  <c r="E68" i="33"/>
  <c r="E69" i="33"/>
  <c r="E70" i="33"/>
  <c r="E71" i="33"/>
  <c r="E72" i="33"/>
  <c r="E73" i="33"/>
  <c r="E74" i="33"/>
  <c r="E5" i="10"/>
  <c r="E33" i="10"/>
  <c r="E34" i="10"/>
  <c r="E5" i="16"/>
  <c r="E56" i="16"/>
  <c r="E57" i="16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2" i="18"/>
  <c r="E43" i="18"/>
  <c r="E44" i="18"/>
  <c r="E45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8" i="27"/>
  <c r="E65" i="27"/>
  <c r="E29" i="27"/>
  <c r="E66" i="27"/>
  <c r="E59" i="27"/>
  <c r="E12" i="27"/>
  <c r="E13" i="27"/>
  <c r="E14" i="27"/>
  <c r="E63" i="27"/>
  <c r="E16" i="27"/>
  <c r="E34" i="27"/>
  <c r="E27" i="27"/>
  <c r="E35" i="27"/>
  <c r="E36" i="27"/>
  <c r="E17" i="27"/>
  <c r="E37" i="27"/>
  <c r="E67" i="27"/>
  <c r="E44" i="27"/>
  <c r="E45" i="27"/>
  <c r="E55" i="27"/>
  <c r="E46" i="27"/>
  <c r="E47" i="27"/>
  <c r="E48" i="27"/>
  <c r="E49" i="27"/>
  <c r="E28" i="27"/>
  <c r="E38" i="27"/>
  <c r="E30" i="27"/>
  <c r="E15" i="27"/>
  <c r="E51" i="27"/>
  <c r="E39" i="27"/>
  <c r="E7" i="27"/>
  <c r="E60" i="27"/>
  <c r="E40" i="27"/>
  <c r="E18" i="27"/>
  <c r="E19" i="27"/>
  <c r="E20" i="27"/>
  <c r="E64" i="27"/>
  <c r="E23" i="27"/>
  <c r="E21" i="27"/>
  <c r="E8" i="27"/>
  <c r="E53" i="27"/>
  <c r="E22" i="27"/>
  <c r="E54" i="27"/>
  <c r="E31" i="27"/>
  <c r="E9" i="27"/>
  <c r="E24" i="27"/>
  <c r="E32" i="27"/>
  <c r="E25" i="27"/>
  <c r="E11" i="27"/>
  <c r="E41" i="27"/>
  <c r="E33" i="27"/>
  <c r="E42" i="27"/>
  <c r="E56" i="27"/>
  <c r="E62" i="27"/>
  <c r="E10" i="27"/>
  <c r="E52" i="27"/>
  <c r="E26" i="27"/>
  <c r="E6" i="27"/>
  <c r="E61" i="27"/>
  <c r="E57" i="27"/>
  <c r="E50" i="27"/>
  <c r="E58" i="27"/>
  <c r="E43" i="27"/>
  <c r="E5" i="38"/>
  <c r="E6" i="38"/>
  <c r="E7" i="38"/>
  <c r="E8" i="38"/>
  <c r="E9" i="38"/>
  <c r="E10" i="38"/>
  <c r="E11" i="38"/>
  <c r="E12" i="38"/>
  <c r="E13" i="38"/>
  <c r="E14" i="38"/>
  <c r="E16" i="38"/>
  <c r="E17" i="38"/>
  <c r="E18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4" i="10"/>
  <c r="E4" i="16"/>
  <c r="E4" i="18"/>
  <c r="E4" i="27"/>
  <c r="E4" i="38"/>
  <c r="E4" i="33"/>
  <c r="E69" i="18"/>
  <c r="E70" i="18"/>
  <c r="E71" i="18"/>
  <c r="E72" i="18"/>
  <c r="E73" i="18"/>
  <c r="E74" i="18"/>
  <c r="E70" i="27"/>
  <c r="E71" i="27"/>
  <c r="E72" i="27"/>
  <c r="E75" i="27"/>
  <c r="E71" i="38"/>
  <c r="E72" i="38"/>
  <c r="E73" i="38"/>
  <c r="E74" i="38"/>
  <c r="E75" i="38"/>
  <c r="E76" i="38"/>
  <c r="AB57" i="27"/>
  <c r="AB50" i="27"/>
  <c r="AB58" i="27"/>
  <c r="AB43" i="27"/>
  <c r="AI58" i="27"/>
  <c r="AK58" i="27" s="1"/>
  <c r="AI43" i="27"/>
  <c r="AK43" i="27" s="1"/>
  <c r="Q35" i="18"/>
  <c r="Q36" i="18"/>
  <c r="Q37" i="18"/>
  <c r="Q38" i="18"/>
  <c r="Q39" i="18"/>
  <c r="Q40" i="18"/>
  <c r="AB40" i="18"/>
  <c r="AI40" i="18"/>
  <c r="AK40" i="18" s="1"/>
  <c r="G5" i="31"/>
  <c r="AC40" i="18" l="1"/>
  <c r="G19" i="38"/>
  <c r="F73" i="27"/>
  <c r="F46" i="18"/>
  <c r="E8" i="31" s="1"/>
  <c r="F60" i="16"/>
  <c r="E7" i="31" s="1"/>
  <c r="F79" i="33"/>
  <c r="E5" i="31" s="1"/>
  <c r="F36" i="10"/>
  <c r="E6" i="31" s="1"/>
  <c r="AI31" i="16"/>
  <c r="AK31" i="16" s="1"/>
  <c r="AB31" i="16"/>
  <c r="Q31" i="16"/>
  <c r="AC31" i="16" l="1"/>
  <c r="E10" i="31"/>
  <c r="E9" i="31"/>
  <c r="AB13" i="31"/>
  <c r="AC13" i="31" s="1"/>
  <c r="AI22" i="18"/>
  <c r="AK22" i="18" s="1"/>
  <c r="AI23" i="18"/>
  <c r="AK23" i="18" s="1"/>
  <c r="AI24" i="18"/>
  <c r="AK24" i="18" s="1"/>
  <c r="AI25" i="18"/>
  <c r="AK25" i="18" s="1"/>
  <c r="AI26" i="18"/>
  <c r="AK26" i="18" s="1"/>
  <c r="AI27" i="18"/>
  <c r="AK27" i="18" s="1"/>
  <c r="AI28" i="18"/>
  <c r="AK28" i="18" s="1"/>
  <c r="AB27" i="18"/>
  <c r="Q26" i="18"/>
  <c r="Q27" i="18"/>
  <c r="AC27" i="18" l="1"/>
  <c r="R12" i="31"/>
  <c r="AD12" i="31"/>
  <c r="AB24" i="18" l="1"/>
  <c r="Q24" i="18"/>
  <c r="AC24" i="18" l="1"/>
  <c r="E11" i="31" l="1"/>
  <c r="AJ10" i="31"/>
  <c r="AJ7" i="31"/>
  <c r="AH6" i="31"/>
  <c r="AF7" i="31"/>
  <c r="AG7" i="31"/>
  <c r="AH7" i="31"/>
  <c r="AF10" i="31"/>
  <c r="AG10" i="31"/>
  <c r="AH10" i="31"/>
  <c r="AE10" i="31"/>
  <c r="AE7" i="31"/>
  <c r="T7" i="31"/>
  <c r="U7" i="31"/>
  <c r="V7" i="31"/>
  <c r="W7" i="31"/>
  <c r="X7" i="31"/>
  <c r="Y7" i="31"/>
  <c r="Z7" i="31"/>
  <c r="AA7" i="31"/>
  <c r="T10" i="31"/>
  <c r="U10" i="31"/>
  <c r="V10" i="31"/>
  <c r="W10" i="31"/>
  <c r="X10" i="31"/>
  <c r="Y10" i="31"/>
  <c r="Z10" i="31"/>
  <c r="AA10" i="31"/>
  <c r="S10" i="31"/>
  <c r="S7" i="31"/>
  <c r="J6" i="31"/>
  <c r="H7" i="31"/>
  <c r="I7" i="31"/>
  <c r="J7" i="31"/>
  <c r="K7" i="31"/>
  <c r="L7" i="31"/>
  <c r="M7" i="31"/>
  <c r="N7" i="31"/>
  <c r="O7" i="31"/>
  <c r="P7" i="31"/>
  <c r="H10" i="31"/>
  <c r="I10" i="31"/>
  <c r="J10" i="31"/>
  <c r="K10" i="31"/>
  <c r="L10" i="31"/>
  <c r="M10" i="31"/>
  <c r="N10" i="31"/>
  <c r="O10" i="31"/>
  <c r="P10" i="31"/>
  <c r="AJ5" i="31"/>
  <c r="AF5" i="31"/>
  <c r="AG5" i="31"/>
  <c r="AH5" i="31"/>
  <c r="AE5" i="31"/>
  <c r="T5" i="31"/>
  <c r="U5" i="31"/>
  <c r="V5" i="31"/>
  <c r="W5" i="31"/>
  <c r="X5" i="31"/>
  <c r="Y5" i="31"/>
  <c r="Z5" i="31"/>
  <c r="AA5" i="31"/>
  <c r="S5" i="31"/>
  <c r="H5" i="31"/>
  <c r="I5" i="31"/>
  <c r="J5" i="31"/>
  <c r="K5" i="31"/>
  <c r="L5" i="31"/>
  <c r="M5" i="31"/>
  <c r="N5" i="31"/>
  <c r="O5" i="31"/>
  <c r="P5" i="31"/>
  <c r="G10" i="31"/>
  <c r="G7" i="31"/>
  <c r="Q10" i="31" l="1"/>
  <c r="AI70" i="33" l="1"/>
  <c r="AK70" i="33" s="1"/>
  <c r="AB70" i="33"/>
  <c r="Q70" i="33"/>
  <c r="AI69" i="33"/>
  <c r="AK69" i="33" s="1"/>
  <c r="AB69" i="33"/>
  <c r="Q69" i="33"/>
  <c r="AI68" i="33"/>
  <c r="AK68" i="33" s="1"/>
  <c r="AB68" i="33"/>
  <c r="Q68" i="33"/>
  <c r="AI67" i="33"/>
  <c r="AK67" i="33" s="1"/>
  <c r="AB67" i="33"/>
  <c r="Q67" i="33"/>
  <c r="AI66" i="33"/>
  <c r="AK66" i="33" s="1"/>
  <c r="AB66" i="33"/>
  <c r="Q66" i="33"/>
  <c r="AI65" i="33"/>
  <c r="AK65" i="33" s="1"/>
  <c r="AB65" i="33"/>
  <c r="Q65" i="33"/>
  <c r="AI64" i="33"/>
  <c r="AK64" i="33" s="1"/>
  <c r="AB64" i="33"/>
  <c r="Q64" i="33"/>
  <c r="AI63" i="33"/>
  <c r="AK63" i="33" s="1"/>
  <c r="AB63" i="33"/>
  <c r="Q63" i="33"/>
  <c r="AI62" i="33"/>
  <c r="AK62" i="33" s="1"/>
  <c r="AB62" i="33"/>
  <c r="Q62" i="33"/>
  <c r="AI61" i="33"/>
  <c r="AK61" i="33" s="1"/>
  <c r="AB61" i="33"/>
  <c r="Q61" i="33"/>
  <c r="AI60" i="33"/>
  <c r="AK60" i="33" s="1"/>
  <c r="AB60" i="33"/>
  <c r="Q60" i="33"/>
  <c r="AI59" i="33"/>
  <c r="AK59" i="33" s="1"/>
  <c r="AB59" i="33"/>
  <c r="Q59" i="33"/>
  <c r="AI58" i="33"/>
  <c r="AK58" i="33" s="1"/>
  <c r="AB58" i="33"/>
  <c r="Q58" i="33"/>
  <c r="AI57" i="33"/>
  <c r="AK57" i="33" s="1"/>
  <c r="AB57" i="33"/>
  <c r="Q57" i="33"/>
  <c r="AI56" i="33"/>
  <c r="AK56" i="33" s="1"/>
  <c r="AB56" i="33"/>
  <c r="Q56" i="33"/>
  <c r="AI55" i="33"/>
  <c r="AK55" i="33" s="1"/>
  <c r="AB55" i="33"/>
  <c r="Q55" i="33"/>
  <c r="AI54" i="33"/>
  <c r="AK54" i="33" s="1"/>
  <c r="AB54" i="33"/>
  <c r="Q54" i="33"/>
  <c r="AI53" i="33"/>
  <c r="AK53" i="33" s="1"/>
  <c r="AB53" i="33"/>
  <c r="Q53" i="33"/>
  <c r="AI52" i="33"/>
  <c r="AK52" i="33" s="1"/>
  <c r="AB52" i="33"/>
  <c r="Q52" i="33"/>
  <c r="AI51" i="33"/>
  <c r="AK51" i="33" s="1"/>
  <c r="AB51" i="33"/>
  <c r="Q51" i="33"/>
  <c r="AI50" i="33"/>
  <c r="AK50" i="33" s="1"/>
  <c r="AB50" i="33"/>
  <c r="Q50" i="33"/>
  <c r="AI49" i="33"/>
  <c r="AK49" i="33" s="1"/>
  <c r="AB49" i="33"/>
  <c r="Q49" i="33"/>
  <c r="AI48" i="33"/>
  <c r="AK48" i="33" s="1"/>
  <c r="AB48" i="33"/>
  <c r="Q48" i="33"/>
  <c r="AI47" i="33"/>
  <c r="AK47" i="33" s="1"/>
  <c r="AB47" i="33"/>
  <c r="Q47" i="33"/>
  <c r="AI45" i="33"/>
  <c r="AK45" i="33" s="1"/>
  <c r="AB45" i="33"/>
  <c r="Q45" i="33"/>
  <c r="AI46" i="33"/>
  <c r="AK46" i="33" s="1"/>
  <c r="AB46" i="33"/>
  <c r="Q46" i="33"/>
  <c r="AI44" i="33"/>
  <c r="AK44" i="33" s="1"/>
  <c r="AB44" i="33"/>
  <c r="Q44" i="33"/>
  <c r="AI43" i="33"/>
  <c r="AK43" i="33" s="1"/>
  <c r="AB43" i="33"/>
  <c r="Q43" i="33"/>
  <c r="AI42" i="33"/>
  <c r="AK42" i="33" s="1"/>
  <c r="AB42" i="33"/>
  <c r="Q42" i="33"/>
  <c r="AI41" i="33"/>
  <c r="AK41" i="33" s="1"/>
  <c r="AB41" i="33"/>
  <c r="Q41" i="33"/>
  <c r="AI40" i="33"/>
  <c r="AK40" i="33" s="1"/>
  <c r="AB40" i="33"/>
  <c r="Q40" i="33"/>
  <c r="AI39" i="33"/>
  <c r="AK39" i="33" s="1"/>
  <c r="AB39" i="33"/>
  <c r="Q39" i="33"/>
  <c r="AI38" i="33"/>
  <c r="AK38" i="33" s="1"/>
  <c r="AB38" i="33"/>
  <c r="Q38" i="33"/>
  <c r="AI37" i="33"/>
  <c r="AK37" i="33" s="1"/>
  <c r="AB37" i="33"/>
  <c r="Q37" i="33"/>
  <c r="AI36" i="33"/>
  <c r="AK36" i="33" s="1"/>
  <c r="AB36" i="33"/>
  <c r="Q36" i="33"/>
  <c r="AI35" i="33"/>
  <c r="AK35" i="33" s="1"/>
  <c r="AB35" i="33"/>
  <c r="Q35" i="33"/>
  <c r="AI34" i="33"/>
  <c r="AK34" i="33" s="1"/>
  <c r="AB34" i="33"/>
  <c r="Q34" i="33"/>
  <c r="AI33" i="33"/>
  <c r="AK33" i="33" s="1"/>
  <c r="AB33" i="33"/>
  <c r="Q33" i="33"/>
  <c r="AI32" i="33"/>
  <c r="AK32" i="33" s="1"/>
  <c r="AB32" i="33"/>
  <c r="Q32" i="33"/>
  <c r="AI31" i="33"/>
  <c r="AK31" i="33" s="1"/>
  <c r="AB31" i="33"/>
  <c r="Q31" i="33"/>
  <c r="AI30" i="33"/>
  <c r="AK30" i="33" s="1"/>
  <c r="AB30" i="33"/>
  <c r="Q30" i="33"/>
  <c r="AI29" i="33"/>
  <c r="AK29" i="33" s="1"/>
  <c r="AB29" i="33"/>
  <c r="Q29" i="33"/>
  <c r="AI28" i="33"/>
  <c r="AK28" i="33" s="1"/>
  <c r="AB28" i="33"/>
  <c r="Q28" i="33"/>
  <c r="AI27" i="33"/>
  <c r="AK27" i="33" s="1"/>
  <c r="AB27" i="33"/>
  <c r="Q27" i="33"/>
  <c r="AI26" i="33"/>
  <c r="AK26" i="33" s="1"/>
  <c r="AB26" i="33"/>
  <c r="Q26" i="33"/>
  <c r="AI25" i="33"/>
  <c r="AK25" i="33" s="1"/>
  <c r="AB25" i="33"/>
  <c r="Q25" i="33"/>
  <c r="AI24" i="33"/>
  <c r="AK24" i="33" s="1"/>
  <c r="AB24" i="33"/>
  <c r="Q24" i="33"/>
  <c r="AI23" i="33"/>
  <c r="AK23" i="33" s="1"/>
  <c r="AB23" i="33"/>
  <c r="Q23" i="33"/>
  <c r="AI22" i="33"/>
  <c r="AK22" i="33" s="1"/>
  <c r="AB22" i="33"/>
  <c r="Q22" i="33"/>
  <c r="AI21" i="33"/>
  <c r="AK21" i="33" s="1"/>
  <c r="AB21" i="33"/>
  <c r="Q21" i="33"/>
  <c r="AI20" i="33"/>
  <c r="AK20" i="33" s="1"/>
  <c r="AB20" i="33"/>
  <c r="Q20" i="33"/>
  <c r="AI19" i="33"/>
  <c r="AK19" i="33" s="1"/>
  <c r="AB19" i="33"/>
  <c r="Q19" i="33"/>
  <c r="AI18" i="33"/>
  <c r="AK18" i="33" s="1"/>
  <c r="AB18" i="33"/>
  <c r="Q18" i="33"/>
  <c r="AI17" i="33"/>
  <c r="AK17" i="33" s="1"/>
  <c r="AB17" i="33"/>
  <c r="Q17" i="33"/>
  <c r="AI16" i="33"/>
  <c r="AK16" i="33" s="1"/>
  <c r="AB16" i="33"/>
  <c r="Q16" i="33"/>
  <c r="AI15" i="33"/>
  <c r="AK15" i="33" s="1"/>
  <c r="AB15" i="33"/>
  <c r="Q15" i="33"/>
  <c r="AI14" i="33"/>
  <c r="AK14" i="33" s="1"/>
  <c r="AB14" i="33"/>
  <c r="Q14" i="33"/>
  <c r="AI13" i="33"/>
  <c r="AK13" i="33" s="1"/>
  <c r="AB13" i="33"/>
  <c r="Q13" i="33"/>
  <c r="AI12" i="33"/>
  <c r="AK12" i="33" s="1"/>
  <c r="AB12" i="33"/>
  <c r="Q12" i="33"/>
  <c r="AI11" i="33"/>
  <c r="AK11" i="33" s="1"/>
  <c r="AB11" i="33"/>
  <c r="Q11" i="33"/>
  <c r="AI10" i="33"/>
  <c r="AK10" i="33" s="1"/>
  <c r="AB10" i="33"/>
  <c r="Q10" i="33"/>
  <c r="AI9" i="33"/>
  <c r="AK9" i="33" s="1"/>
  <c r="AB9" i="33"/>
  <c r="Q9" i="33"/>
  <c r="AI8" i="33"/>
  <c r="AB8" i="33"/>
  <c r="Q8" i="33"/>
  <c r="AI7" i="33"/>
  <c r="AK7" i="33" s="1"/>
  <c r="AB7" i="33"/>
  <c r="Q7" i="33"/>
  <c r="AI6" i="33"/>
  <c r="AK6" i="33" s="1"/>
  <c r="AB6" i="33"/>
  <c r="Q6" i="33"/>
  <c r="AI5" i="33"/>
  <c r="AK5" i="33" s="1"/>
  <c r="AB5" i="33"/>
  <c r="Q5" i="33"/>
  <c r="A5" i="33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I4" i="33"/>
  <c r="AK4" i="33" s="1"/>
  <c r="AB4" i="33"/>
  <c r="Q4" i="33"/>
  <c r="AC36" i="33" l="1"/>
  <c r="AC47" i="33"/>
  <c r="D5" i="31"/>
  <c r="F5" i="31" s="1"/>
  <c r="F80" i="33"/>
  <c r="AC18" i="33"/>
  <c r="AC26" i="33"/>
  <c r="AC38" i="33"/>
  <c r="AK8" i="33"/>
  <c r="E41" i="18"/>
  <c r="AC45" i="33"/>
  <c r="AC39" i="33"/>
  <c r="AC34" i="33"/>
  <c r="AC33" i="33"/>
  <c r="AC27" i="33"/>
  <c r="AC17" i="33"/>
  <c r="E15" i="38"/>
  <c r="E55" i="16"/>
  <c r="E69" i="27"/>
  <c r="E32" i="10"/>
  <c r="AC48" i="33"/>
  <c r="AC49" i="33"/>
  <c r="AC51" i="33"/>
  <c r="AC57" i="33"/>
  <c r="AC61" i="33"/>
  <c r="AC62" i="33"/>
  <c r="AC63" i="33"/>
  <c r="AC10" i="33"/>
  <c r="AC11" i="33"/>
  <c r="AC12" i="33"/>
  <c r="AC65" i="33"/>
  <c r="AC66" i="33"/>
  <c r="AC67" i="33"/>
  <c r="AC70" i="33"/>
  <c r="AC20" i="33"/>
  <c r="AC22" i="33"/>
  <c r="AC24" i="33"/>
  <c r="AC25" i="33"/>
  <c r="AC32" i="33"/>
  <c r="AC8" i="33"/>
  <c r="AC43" i="33"/>
  <c r="AC5" i="33"/>
  <c r="AC7" i="33"/>
  <c r="AC29" i="33"/>
  <c r="AC30" i="33"/>
  <c r="AC31" i="33"/>
  <c r="AC40" i="33"/>
  <c r="AC41" i="33"/>
  <c r="AC50" i="33"/>
  <c r="AC52" i="33"/>
  <c r="AC54" i="33"/>
  <c r="AC55" i="33"/>
  <c r="AC68" i="33"/>
  <c r="AC59" i="33"/>
  <c r="AC14" i="33"/>
  <c r="AC37" i="33"/>
  <c r="AC4" i="33"/>
  <c r="AC9" i="33"/>
  <c r="AC13" i="33"/>
  <c r="AC23" i="33"/>
  <c r="AC28" i="33"/>
  <c r="AC42" i="33"/>
  <c r="AC53" i="33"/>
  <c r="AC56" i="33"/>
  <c r="AC58" i="33"/>
  <c r="AC69" i="33"/>
  <c r="AC6" i="33"/>
  <c r="AC15" i="33"/>
  <c r="AC16" i="33"/>
  <c r="AC19" i="33"/>
  <c r="AC21" i="33"/>
  <c r="AC35" i="33"/>
  <c r="AC44" i="33"/>
  <c r="AC46" i="33"/>
  <c r="AC64" i="33"/>
  <c r="AC60" i="33"/>
  <c r="E12" i="31" l="1"/>
  <c r="AJ8" i="31" l="1"/>
  <c r="AF8" i="31"/>
  <c r="AG8" i="31"/>
  <c r="AH8" i="31"/>
  <c r="AE8" i="31"/>
  <c r="T8" i="31"/>
  <c r="U8" i="31"/>
  <c r="V8" i="31"/>
  <c r="W8" i="31"/>
  <c r="X8" i="31"/>
  <c r="Y8" i="31"/>
  <c r="Z8" i="31"/>
  <c r="AA8" i="31"/>
  <c r="S8" i="31"/>
  <c r="H8" i="31"/>
  <c r="I8" i="31"/>
  <c r="J8" i="31"/>
  <c r="K8" i="31"/>
  <c r="L8" i="31"/>
  <c r="M8" i="31"/>
  <c r="N8" i="31"/>
  <c r="O8" i="31"/>
  <c r="P8" i="31"/>
  <c r="G8" i="31"/>
  <c r="AJ9" i="31"/>
  <c r="AF9" i="31"/>
  <c r="AG9" i="31"/>
  <c r="AH9" i="31"/>
  <c r="AE9" i="31"/>
  <c r="T9" i="31"/>
  <c r="U9" i="31"/>
  <c r="V9" i="31"/>
  <c r="W9" i="31"/>
  <c r="X9" i="31"/>
  <c r="Y9" i="31"/>
  <c r="Z9" i="31"/>
  <c r="AA9" i="31"/>
  <c r="S9" i="31"/>
  <c r="H9" i="31"/>
  <c r="I9" i="31"/>
  <c r="J9" i="31"/>
  <c r="K9" i="31"/>
  <c r="L9" i="31"/>
  <c r="M9" i="31"/>
  <c r="N9" i="31"/>
  <c r="O9" i="31"/>
  <c r="P9" i="31"/>
  <c r="G9" i="31"/>
  <c r="Q9" i="31" l="1"/>
  <c r="AJ6" i="31"/>
  <c r="AF6" i="31"/>
  <c r="AG6" i="31"/>
  <c r="AE6" i="31"/>
  <c r="T6" i="31"/>
  <c r="U6" i="31"/>
  <c r="V6" i="31"/>
  <c r="W6" i="31"/>
  <c r="X6" i="31"/>
  <c r="Y6" i="31"/>
  <c r="Z6" i="31"/>
  <c r="AA6" i="31"/>
  <c r="S6" i="31"/>
  <c r="H6" i="31"/>
  <c r="I6" i="31"/>
  <c r="K6" i="31"/>
  <c r="L6" i="31"/>
  <c r="M6" i="31"/>
  <c r="N6" i="31"/>
  <c r="O6" i="31"/>
  <c r="P6" i="31"/>
  <c r="G6" i="31"/>
  <c r="AI37" i="18" l="1"/>
  <c r="AK37" i="18" s="1"/>
  <c r="AB37" i="18"/>
  <c r="AC37" i="18" l="1"/>
  <c r="A6" i="31"/>
  <c r="A7" i="31" s="1"/>
  <c r="A8" i="31" s="1"/>
  <c r="A9" i="31" s="1"/>
  <c r="A10" i="31" s="1"/>
  <c r="A11" i="31" s="1"/>
  <c r="AI71" i="33"/>
  <c r="AK71" i="33" s="1"/>
  <c r="AI72" i="33"/>
  <c r="AK72" i="33" s="1"/>
  <c r="AI73" i="33"/>
  <c r="AK73" i="33" s="1"/>
  <c r="AI74" i="33"/>
  <c r="AB71" i="33"/>
  <c r="AB72" i="33"/>
  <c r="AB73" i="33"/>
  <c r="AB74" i="33"/>
  <c r="Q71" i="33"/>
  <c r="Q72" i="33"/>
  <c r="Q73" i="33"/>
  <c r="Q74" i="33"/>
  <c r="AK17" i="38"/>
  <c r="AH17" i="38"/>
  <c r="AG17" i="38"/>
  <c r="AB17" i="38"/>
  <c r="Z17" i="38"/>
  <c r="Y17" i="38"/>
  <c r="X17" i="38"/>
  <c r="W17" i="38"/>
  <c r="U17" i="38"/>
  <c r="T17" i="38"/>
  <c r="Q17" i="38"/>
  <c r="P17" i="38"/>
  <c r="O17" i="38"/>
  <c r="N17" i="38"/>
  <c r="L17" i="38"/>
  <c r="J17" i="38"/>
  <c r="H17" i="38"/>
  <c r="AJ14" i="38"/>
  <c r="AL14" i="38" s="1"/>
  <c r="AC14" i="38"/>
  <c r="R14" i="38"/>
  <c r="AJ13" i="38"/>
  <c r="AC13" i="38"/>
  <c r="R13" i="38"/>
  <c r="AJ12" i="38"/>
  <c r="AL12" i="38" s="1"/>
  <c r="AC12" i="38"/>
  <c r="R12" i="38"/>
  <c r="AJ11" i="38"/>
  <c r="AL11" i="38" s="1"/>
  <c r="AC11" i="38"/>
  <c r="R11" i="38"/>
  <c r="AJ10" i="38"/>
  <c r="AL10" i="38" s="1"/>
  <c r="AC10" i="38"/>
  <c r="R10" i="38"/>
  <c r="AJ9" i="38"/>
  <c r="AC9" i="38"/>
  <c r="R9" i="38"/>
  <c r="AJ8" i="38"/>
  <c r="AL8" i="38" s="1"/>
  <c r="AC8" i="38"/>
  <c r="R8" i="38"/>
  <c r="AJ7" i="38"/>
  <c r="AL7" i="38" s="1"/>
  <c r="AC7" i="38"/>
  <c r="R7" i="38"/>
  <c r="AJ6" i="38"/>
  <c r="AL6" i="38" s="1"/>
  <c r="AC6" i="38"/>
  <c r="R6" i="38"/>
  <c r="AJ5" i="38"/>
  <c r="AC5" i="38"/>
  <c r="R5" i="38"/>
  <c r="A6" i="38"/>
  <c r="A7" i="38" s="1"/>
  <c r="A8" i="38" s="1"/>
  <c r="A9" i="38" s="1"/>
  <c r="A10" i="38" s="1"/>
  <c r="A11" i="38" s="1"/>
  <c r="A12" i="38" s="1"/>
  <c r="A13" i="38" s="1"/>
  <c r="A14" i="38" s="1"/>
  <c r="AJ71" i="27"/>
  <c r="AH71" i="27"/>
  <c r="AG71" i="27"/>
  <c r="AF71" i="27"/>
  <c r="AA71" i="27"/>
  <c r="Y71" i="27"/>
  <c r="X71" i="27"/>
  <c r="W71" i="27"/>
  <c r="V71" i="27"/>
  <c r="U71" i="27"/>
  <c r="T71" i="27"/>
  <c r="S71" i="27"/>
  <c r="P71" i="27"/>
  <c r="O71" i="27"/>
  <c r="N71" i="27"/>
  <c r="M71" i="27"/>
  <c r="L71" i="27"/>
  <c r="K71" i="27"/>
  <c r="J71" i="27"/>
  <c r="I71" i="27"/>
  <c r="H71" i="27"/>
  <c r="G71" i="27"/>
  <c r="Q43" i="27"/>
  <c r="AC43" i="27" s="1"/>
  <c r="Q58" i="27"/>
  <c r="AC58" i="27" s="1"/>
  <c r="AI50" i="27"/>
  <c r="AK50" i="27" s="1"/>
  <c r="Q50" i="27"/>
  <c r="AC50" i="27" s="1"/>
  <c r="AI57" i="27"/>
  <c r="AK57" i="27" s="1"/>
  <c r="Q57" i="27"/>
  <c r="AC57" i="27" s="1"/>
  <c r="AI61" i="27"/>
  <c r="AK61" i="27" s="1"/>
  <c r="AB61" i="27"/>
  <c r="Q61" i="27"/>
  <c r="AI6" i="27"/>
  <c r="AK6" i="27" s="1"/>
  <c r="AB6" i="27"/>
  <c r="Q6" i="27"/>
  <c r="AI26" i="27"/>
  <c r="AK26" i="27" s="1"/>
  <c r="AB26" i="27"/>
  <c r="Q26" i="27"/>
  <c r="AI52" i="27"/>
  <c r="AK52" i="27" s="1"/>
  <c r="AB52" i="27"/>
  <c r="Q52" i="27"/>
  <c r="AI10" i="27"/>
  <c r="AK10" i="27" s="1"/>
  <c r="AB10" i="27"/>
  <c r="Q10" i="27"/>
  <c r="AI62" i="27"/>
  <c r="AK62" i="27" s="1"/>
  <c r="AB62" i="27"/>
  <c r="Q62" i="27"/>
  <c r="AI56" i="27"/>
  <c r="AK56" i="27" s="1"/>
  <c r="AB56" i="27"/>
  <c r="Q56" i="27"/>
  <c r="AI42" i="27"/>
  <c r="AK42" i="27" s="1"/>
  <c r="AB42" i="27"/>
  <c r="Q42" i="27"/>
  <c r="AI33" i="27"/>
  <c r="AK33" i="27" s="1"/>
  <c r="AB33" i="27"/>
  <c r="Q33" i="27"/>
  <c r="AI41" i="27"/>
  <c r="AK41" i="27" s="1"/>
  <c r="AB41" i="27"/>
  <c r="Q41" i="27"/>
  <c r="AI11" i="27"/>
  <c r="AK11" i="27" s="1"/>
  <c r="AB11" i="27"/>
  <c r="Q11" i="27"/>
  <c r="AI25" i="27"/>
  <c r="AK25" i="27" s="1"/>
  <c r="AB25" i="27"/>
  <c r="Q25" i="27"/>
  <c r="AI32" i="27"/>
  <c r="AK32" i="27" s="1"/>
  <c r="AB32" i="27"/>
  <c r="Q32" i="27"/>
  <c r="AI24" i="27"/>
  <c r="AK24" i="27" s="1"/>
  <c r="AB24" i="27"/>
  <c r="Q24" i="27"/>
  <c r="AI9" i="27"/>
  <c r="AK9" i="27" s="1"/>
  <c r="AB9" i="27"/>
  <c r="Q9" i="27"/>
  <c r="AI31" i="27"/>
  <c r="AK31" i="27" s="1"/>
  <c r="AB31" i="27"/>
  <c r="Q31" i="27"/>
  <c r="AI54" i="27"/>
  <c r="AK54" i="27" s="1"/>
  <c r="AB54" i="27"/>
  <c r="Q54" i="27"/>
  <c r="AI22" i="27"/>
  <c r="AK22" i="27" s="1"/>
  <c r="AB22" i="27"/>
  <c r="Q22" i="27"/>
  <c r="AI53" i="27"/>
  <c r="AK53" i="27" s="1"/>
  <c r="AB53" i="27"/>
  <c r="Q53" i="27"/>
  <c r="AK8" i="27"/>
  <c r="AB8" i="27"/>
  <c r="Q8" i="27"/>
  <c r="AI21" i="27"/>
  <c r="AK21" i="27" s="1"/>
  <c r="AB21" i="27"/>
  <c r="Q21" i="27"/>
  <c r="AI23" i="27"/>
  <c r="AK23" i="27" s="1"/>
  <c r="AB23" i="27"/>
  <c r="Q23" i="27"/>
  <c r="AI64" i="27"/>
  <c r="AK64" i="27" s="1"/>
  <c r="AB64" i="27"/>
  <c r="Q64" i="27"/>
  <c r="AI20" i="27"/>
  <c r="AK20" i="27" s="1"/>
  <c r="AB20" i="27"/>
  <c r="Q20" i="27"/>
  <c r="AI19" i="27"/>
  <c r="AK19" i="27" s="1"/>
  <c r="AB19" i="27"/>
  <c r="Q19" i="27"/>
  <c r="AI18" i="27"/>
  <c r="AK18" i="27" s="1"/>
  <c r="AB18" i="27"/>
  <c r="Q18" i="27"/>
  <c r="AI40" i="27"/>
  <c r="AK40" i="27" s="1"/>
  <c r="AB40" i="27"/>
  <c r="Q40" i="27"/>
  <c r="AI60" i="27"/>
  <c r="AK60" i="27" s="1"/>
  <c r="AB60" i="27"/>
  <c r="Q60" i="27"/>
  <c r="AI7" i="27"/>
  <c r="AK7" i="27" s="1"/>
  <c r="AB7" i="27"/>
  <c r="Q7" i="27"/>
  <c r="AI39" i="27"/>
  <c r="AK39" i="27" s="1"/>
  <c r="AB39" i="27"/>
  <c r="Q39" i="27"/>
  <c r="AI51" i="27"/>
  <c r="AK51" i="27" s="1"/>
  <c r="AB51" i="27"/>
  <c r="Q51" i="27"/>
  <c r="AI15" i="27"/>
  <c r="AK15" i="27" s="1"/>
  <c r="AB15" i="27"/>
  <c r="Q15" i="27"/>
  <c r="AI30" i="27"/>
  <c r="AK30" i="27" s="1"/>
  <c r="AB30" i="27"/>
  <c r="Q30" i="27"/>
  <c r="AI5" i="27"/>
  <c r="AK5" i="27" s="1"/>
  <c r="AB5" i="27"/>
  <c r="Q5" i="27"/>
  <c r="AI38" i="27"/>
  <c r="AK38" i="27" s="1"/>
  <c r="AB38" i="27"/>
  <c r="Q38" i="27"/>
  <c r="AI28" i="27"/>
  <c r="AB28" i="27"/>
  <c r="Q28" i="27"/>
  <c r="AI49" i="27"/>
  <c r="AK49" i="27" s="1"/>
  <c r="AB49" i="27"/>
  <c r="Q49" i="27"/>
  <c r="AI48" i="27"/>
  <c r="AK48" i="27" s="1"/>
  <c r="AB48" i="27"/>
  <c r="Q48" i="27"/>
  <c r="AI47" i="27"/>
  <c r="AK47" i="27" s="1"/>
  <c r="AB47" i="27"/>
  <c r="Q47" i="27"/>
  <c r="AI46" i="27"/>
  <c r="AK46" i="27" s="1"/>
  <c r="AB46" i="27"/>
  <c r="Q46" i="27"/>
  <c r="AI55" i="27"/>
  <c r="AK55" i="27" s="1"/>
  <c r="AB55" i="27"/>
  <c r="Q55" i="27"/>
  <c r="AI45" i="27"/>
  <c r="AK45" i="27" s="1"/>
  <c r="AB45" i="27"/>
  <c r="Q45" i="27"/>
  <c r="AI44" i="27"/>
  <c r="AK44" i="27" s="1"/>
  <c r="AB44" i="27"/>
  <c r="Q44" i="27"/>
  <c r="AI67" i="27"/>
  <c r="AK67" i="27" s="1"/>
  <c r="AB67" i="27"/>
  <c r="Q67" i="27"/>
  <c r="AI37" i="27"/>
  <c r="AK37" i="27" s="1"/>
  <c r="AB37" i="27"/>
  <c r="Q37" i="27"/>
  <c r="AI17" i="27"/>
  <c r="AK17" i="27" s="1"/>
  <c r="AB17" i="27"/>
  <c r="Q17" i="27"/>
  <c r="AI36" i="27"/>
  <c r="AK36" i="27" s="1"/>
  <c r="AB36" i="27"/>
  <c r="Q36" i="27"/>
  <c r="AI35" i="27"/>
  <c r="AK35" i="27" s="1"/>
  <c r="AB35" i="27"/>
  <c r="Q35" i="27"/>
  <c r="AI27" i="27"/>
  <c r="AK27" i="27" s="1"/>
  <c r="AB27" i="27"/>
  <c r="Q27" i="27"/>
  <c r="AI34" i="27"/>
  <c r="AK34" i="27" s="1"/>
  <c r="AB34" i="27"/>
  <c r="Q34" i="27"/>
  <c r="AI16" i="27"/>
  <c r="AK16" i="27" s="1"/>
  <c r="AB16" i="27"/>
  <c r="Q16" i="27"/>
  <c r="AI63" i="27"/>
  <c r="AB63" i="27"/>
  <c r="Q63" i="27"/>
  <c r="AI14" i="27"/>
  <c r="AK14" i="27" s="1"/>
  <c r="AB14" i="27"/>
  <c r="Q14" i="27"/>
  <c r="AI13" i="27"/>
  <c r="AK13" i="27" s="1"/>
  <c r="AB13" i="27"/>
  <c r="Q13" i="27"/>
  <c r="AI12" i="27"/>
  <c r="AK12" i="27" s="1"/>
  <c r="AB12" i="27"/>
  <c r="Q12" i="27"/>
  <c r="AI59" i="27"/>
  <c r="AK59" i="27" s="1"/>
  <c r="AB59" i="27"/>
  <c r="Q59" i="27"/>
  <c r="AI66" i="27"/>
  <c r="AK66" i="27" s="1"/>
  <c r="AB66" i="27"/>
  <c r="Q66" i="27"/>
  <c r="AI29" i="27"/>
  <c r="AK29" i="27" s="1"/>
  <c r="AB29" i="27"/>
  <c r="Q29" i="27"/>
  <c r="AI65" i="27"/>
  <c r="AB65" i="27"/>
  <c r="Q65" i="27"/>
  <c r="AI68" i="27"/>
  <c r="AK68" i="27" s="1"/>
  <c r="AB68" i="27"/>
  <c r="Q68" i="27"/>
  <c r="AJ43" i="18"/>
  <c r="AH43" i="18"/>
  <c r="AG43" i="18"/>
  <c r="AF43" i="18"/>
  <c r="AE43" i="18"/>
  <c r="AA43" i="18"/>
  <c r="Y43" i="18"/>
  <c r="X43" i="18"/>
  <c r="W43" i="18"/>
  <c r="V43" i="18"/>
  <c r="T43" i="18"/>
  <c r="S43" i="18"/>
  <c r="P43" i="18"/>
  <c r="O43" i="18"/>
  <c r="N43" i="18"/>
  <c r="M43" i="18"/>
  <c r="L43" i="18"/>
  <c r="K43" i="18"/>
  <c r="J43" i="18"/>
  <c r="I43" i="18"/>
  <c r="H43" i="18"/>
  <c r="AI39" i="18"/>
  <c r="AK39" i="18" s="1"/>
  <c r="AB39" i="18"/>
  <c r="AI38" i="18"/>
  <c r="AK38" i="18" s="1"/>
  <c r="AB38" i="18"/>
  <c r="AI35" i="18"/>
  <c r="AK35" i="18" s="1"/>
  <c r="AB35" i="18"/>
  <c r="AI34" i="18"/>
  <c r="AK34" i="18" s="1"/>
  <c r="AB34" i="18"/>
  <c r="Q34" i="18"/>
  <c r="AI33" i="18"/>
  <c r="AK33" i="18" s="1"/>
  <c r="AB33" i="18"/>
  <c r="Q33" i="18"/>
  <c r="AI32" i="18"/>
  <c r="AK32" i="18" s="1"/>
  <c r="AB32" i="18"/>
  <c r="Q32" i="18"/>
  <c r="AI31" i="18"/>
  <c r="AK31" i="18" s="1"/>
  <c r="AB31" i="18"/>
  <c r="Q31" i="18"/>
  <c r="AI30" i="18"/>
  <c r="AK30" i="18" s="1"/>
  <c r="AB30" i="18"/>
  <c r="Q30" i="18"/>
  <c r="AI29" i="18"/>
  <c r="AK29" i="18" s="1"/>
  <c r="AB29" i="18"/>
  <c r="Q29" i="18"/>
  <c r="AI36" i="18"/>
  <c r="AK36" i="18" s="1"/>
  <c r="AB36" i="18"/>
  <c r="AB28" i="18"/>
  <c r="Q28" i="18"/>
  <c r="AB26" i="18"/>
  <c r="AB25" i="18"/>
  <c r="Q25" i="18"/>
  <c r="AB23" i="18"/>
  <c r="Q23" i="18"/>
  <c r="AB22" i="18"/>
  <c r="Q22" i="18"/>
  <c r="AI21" i="18"/>
  <c r="AK21" i="18" s="1"/>
  <c r="AB21" i="18"/>
  <c r="Q21" i="18"/>
  <c r="AI20" i="18"/>
  <c r="AK20" i="18" s="1"/>
  <c r="AB20" i="18"/>
  <c r="Q20" i="18"/>
  <c r="AI19" i="18"/>
  <c r="AK19" i="18" s="1"/>
  <c r="AB19" i="18"/>
  <c r="Q19" i="18"/>
  <c r="AI18" i="18"/>
  <c r="AK18" i="18" s="1"/>
  <c r="AB18" i="18"/>
  <c r="Q18" i="18"/>
  <c r="AI17" i="18"/>
  <c r="AB17" i="18"/>
  <c r="Q17" i="18"/>
  <c r="AI16" i="18"/>
  <c r="AK16" i="18" s="1"/>
  <c r="AB16" i="18"/>
  <c r="Q16" i="18"/>
  <c r="AI15" i="18"/>
  <c r="AK15" i="18" s="1"/>
  <c r="AB15" i="18"/>
  <c r="Q15" i="18"/>
  <c r="AI14" i="18"/>
  <c r="AK14" i="18" s="1"/>
  <c r="AB14" i="18"/>
  <c r="Q14" i="18"/>
  <c r="AI13" i="18"/>
  <c r="AK13" i="18" s="1"/>
  <c r="AB13" i="18"/>
  <c r="Q13" i="18"/>
  <c r="AI12" i="18"/>
  <c r="AK12" i="18" s="1"/>
  <c r="AB12" i="18"/>
  <c r="Q12" i="18"/>
  <c r="AI11" i="18"/>
  <c r="AK11" i="18" s="1"/>
  <c r="AB11" i="18"/>
  <c r="Q11" i="18"/>
  <c r="AI10" i="18"/>
  <c r="AK10" i="18" s="1"/>
  <c r="AB10" i="18"/>
  <c r="Q10" i="18"/>
  <c r="AI9" i="18"/>
  <c r="AK9" i="18" s="1"/>
  <c r="AB9" i="18"/>
  <c r="Q9" i="18"/>
  <c r="AI8" i="18"/>
  <c r="AK8" i="18" s="1"/>
  <c r="AB8" i="18"/>
  <c r="Q8" i="18"/>
  <c r="AI7" i="18"/>
  <c r="AB7" i="18"/>
  <c r="Q7" i="18"/>
  <c r="AI6" i="18"/>
  <c r="AK6" i="18" s="1"/>
  <c r="AB6" i="18"/>
  <c r="Q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I5" i="18"/>
  <c r="AK5" i="18" s="1"/>
  <c r="AB5" i="18"/>
  <c r="Q5" i="18"/>
  <c r="AJ57" i="16"/>
  <c r="AH57" i="16"/>
  <c r="AG57" i="16"/>
  <c r="AF57" i="16"/>
  <c r="AA57" i="16"/>
  <c r="Y57" i="16"/>
  <c r="X57" i="16"/>
  <c r="W57" i="16"/>
  <c r="V57" i="16"/>
  <c r="U57" i="16"/>
  <c r="T57" i="16"/>
  <c r="P57" i="16"/>
  <c r="O57" i="16"/>
  <c r="N57" i="16"/>
  <c r="M57" i="16"/>
  <c r="L57" i="16"/>
  <c r="K57" i="16"/>
  <c r="J57" i="16"/>
  <c r="I57" i="16"/>
  <c r="H57" i="16"/>
  <c r="G57" i="16"/>
  <c r="AI54" i="16"/>
  <c r="AK54" i="16" s="1"/>
  <c r="AB54" i="16"/>
  <c r="Q54" i="16"/>
  <c r="AI53" i="16"/>
  <c r="AK53" i="16" s="1"/>
  <c r="AB53" i="16"/>
  <c r="Q53" i="16"/>
  <c r="AI52" i="16"/>
  <c r="AK52" i="16" s="1"/>
  <c r="AB52" i="16"/>
  <c r="Q52" i="16"/>
  <c r="AI51" i="16"/>
  <c r="AK51" i="16" s="1"/>
  <c r="AB51" i="16"/>
  <c r="Q51" i="16"/>
  <c r="AI50" i="16"/>
  <c r="AB50" i="16"/>
  <c r="Q50" i="16"/>
  <c r="AI49" i="16"/>
  <c r="AK49" i="16" s="1"/>
  <c r="AB49" i="16"/>
  <c r="Q49" i="16"/>
  <c r="AI48" i="16"/>
  <c r="AK48" i="16" s="1"/>
  <c r="AB48" i="16"/>
  <c r="Q48" i="16"/>
  <c r="AI47" i="16"/>
  <c r="AK47" i="16" s="1"/>
  <c r="AB47" i="16"/>
  <c r="Q47" i="16"/>
  <c r="AI46" i="16"/>
  <c r="AK46" i="16" s="1"/>
  <c r="AB46" i="16"/>
  <c r="Q46" i="16"/>
  <c r="AI45" i="16"/>
  <c r="AK45" i="16" s="1"/>
  <c r="AB45" i="16"/>
  <c r="Q45" i="16"/>
  <c r="AI44" i="16"/>
  <c r="AK44" i="16" s="1"/>
  <c r="AB44" i="16"/>
  <c r="Q44" i="16"/>
  <c r="AI43" i="16"/>
  <c r="AK43" i="16" s="1"/>
  <c r="AB43" i="16"/>
  <c r="Q43" i="16"/>
  <c r="AI42" i="16"/>
  <c r="AK42" i="16" s="1"/>
  <c r="AB42" i="16"/>
  <c r="Q42" i="16"/>
  <c r="AI41" i="16"/>
  <c r="AK41" i="16" s="1"/>
  <c r="AB41" i="16"/>
  <c r="Q41" i="16"/>
  <c r="AI40" i="16"/>
  <c r="AK40" i="16" s="1"/>
  <c r="AB40" i="16"/>
  <c r="Q40" i="16"/>
  <c r="AI39" i="16"/>
  <c r="AK39" i="16" s="1"/>
  <c r="AB39" i="16"/>
  <c r="Q39" i="16"/>
  <c r="AI38" i="16"/>
  <c r="AK38" i="16" s="1"/>
  <c r="AB38" i="16"/>
  <c r="Q38" i="16"/>
  <c r="AI37" i="16"/>
  <c r="AK37" i="16" s="1"/>
  <c r="AB37" i="16"/>
  <c r="Q37" i="16"/>
  <c r="AI36" i="16"/>
  <c r="AK36" i="16" s="1"/>
  <c r="AB36" i="16"/>
  <c r="Q36" i="16"/>
  <c r="AI35" i="16"/>
  <c r="AK35" i="16" s="1"/>
  <c r="AB35" i="16"/>
  <c r="Q35" i="16"/>
  <c r="AI34" i="16"/>
  <c r="AK34" i="16" s="1"/>
  <c r="AB34" i="16"/>
  <c r="Q34" i="16"/>
  <c r="AI33" i="16"/>
  <c r="AB33" i="16"/>
  <c r="Q33" i="16"/>
  <c r="AI32" i="16"/>
  <c r="AK32" i="16" s="1"/>
  <c r="AB32" i="16"/>
  <c r="Q32" i="16"/>
  <c r="AI30" i="16"/>
  <c r="AK30" i="16" s="1"/>
  <c r="AB30" i="16"/>
  <c r="Q30" i="16"/>
  <c r="AI29" i="16"/>
  <c r="AK29" i="16" s="1"/>
  <c r="AB29" i="16"/>
  <c r="Q29" i="16"/>
  <c r="AI28" i="16"/>
  <c r="AK28" i="16" s="1"/>
  <c r="AB28" i="16"/>
  <c r="Q28" i="16"/>
  <c r="AI27" i="16"/>
  <c r="AK27" i="16" s="1"/>
  <c r="AB27" i="16"/>
  <c r="Q27" i="16"/>
  <c r="AI26" i="16"/>
  <c r="AK26" i="16" s="1"/>
  <c r="AB26" i="16"/>
  <c r="Q26" i="16"/>
  <c r="AI25" i="16"/>
  <c r="AK25" i="16" s="1"/>
  <c r="AB25" i="16"/>
  <c r="Q25" i="16"/>
  <c r="AI24" i="16"/>
  <c r="AK24" i="16" s="1"/>
  <c r="AB24" i="16"/>
  <c r="Q24" i="16"/>
  <c r="AI23" i="16"/>
  <c r="AK23" i="16" s="1"/>
  <c r="AB23" i="16"/>
  <c r="Q23" i="16"/>
  <c r="AI22" i="16"/>
  <c r="AK22" i="16" s="1"/>
  <c r="AB22" i="16"/>
  <c r="Q22" i="16"/>
  <c r="AI21" i="16"/>
  <c r="AK21" i="16" s="1"/>
  <c r="AB21" i="16"/>
  <c r="Q21" i="16"/>
  <c r="AI20" i="16"/>
  <c r="AK20" i="16" s="1"/>
  <c r="AB20" i="16"/>
  <c r="Q20" i="16"/>
  <c r="AI19" i="16"/>
  <c r="AK19" i="16" s="1"/>
  <c r="AB19" i="16"/>
  <c r="Q19" i="16"/>
  <c r="AI18" i="16"/>
  <c r="AK18" i="16" s="1"/>
  <c r="AB18" i="16"/>
  <c r="Q18" i="16"/>
  <c r="AI17" i="16"/>
  <c r="AK17" i="16" s="1"/>
  <c r="AB17" i="16"/>
  <c r="Q17" i="16"/>
  <c r="AI16" i="16"/>
  <c r="AK16" i="16" s="1"/>
  <c r="AB16" i="16"/>
  <c r="Q16" i="16"/>
  <c r="AI15" i="16"/>
  <c r="AK15" i="16" s="1"/>
  <c r="AB15" i="16"/>
  <c r="Q15" i="16"/>
  <c r="AI14" i="16"/>
  <c r="AK14" i="16" s="1"/>
  <c r="AB14" i="16"/>
  <c r="Q14" i="16"/>
  <c r="AI13" i="16"/>
  <c r="AK13" i="16" s="1"/>
  <c r="AB13" i="16"/>
  <c r="Q13" i="16"/>
  <c r="AI12" i="16"/>
  <c r="AB12" i="16"/>
  <c r="Q12" i="16"/>
  <c r="AI11" i="16"/>
  <c r="AK11" i="16" s="1"/>
  <c r="AB11" i="16"/>
  <c r="Q11" i="16"/>
  <c r="AI10" i="16"/>
  <c r="AK10" i="16" s="1"/>
  <c r="AB10" i="16"/>
  <c r="Q10" i="16"/>
  <c r="AI9" i="16"/>
  <c r="AK9" i="16" s="1"/>
  <c r="AB9" i="16"/>
  <c r="Q9" i="16"/>
  <c r="AI8" i="16"/>
  <c r="AK8" i="16" s="1"/>
  <c r="AB8" i="16"/>
  <c r="Q8" i="16"/>
  <c r="AI7" i="16"/>
  <c r="AK7" i="16" s="1"/>
  <c r="AB7" i="16"/>
  <c r="Q7" i="16"/>
  <c r="AI6" i="16"/>
  <c r="AK6" i="16" s="1"/>
  <c r="AB6" i="16"/>
  <c r="Q6" i="16"/>
  <c r="AI5" i="16"/>
  <c r="AK5" i="16" s="1"/>
  <c r="AB5" i="16"/>
  <c r="Q5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J34" i="10"/>
  <c r="AH34" i="10"/>
  <c r="AG34" i="10"/>
  <c r="AF34" i="10"/>
  <c r="AE34" i="10"/>
  <c r="AA34" i="10"/>
  <c r="Y34" i="10"/>
  <c r="X34" i="10"/>
  <c r="W34" i="10"/>
  <c r="V34" i="10"/>
  <c r="T34" i="10"/>
  <c r="S34" i="10"/>
  <c r="P34" i="10"/>
  <c r="O34" i="10"/>
  <c r="N34" i="10"/>
  <c r="M34" i="10"/>
  <c r="L34" i="10"/>
  <c r="K34" i="10"/>
  <c r="J34" i="10"/>
  <c r="I34" i="10"/>
  <c r="H34" i="10"/>
  <c r="AI31" i="10"/>
  <c r="AK31" i="10" s="1"/>
  <c r="AB31" i="10"/>
  <c r="Q31" i="10"/>
  <c r="AI30" i="10"/>
  <c r="AK30" i="10" s="1"/>
  <c r="AB30" i="10"/>
  <c r="Q30" i="10"/>
  <c r="AI29" i="10"/>
  <c r="AK29" i="10" s="1"/>
  <c r="AB29" i="10"/>
  <c r="Q29" i="10"/>
  <c r="AI28" i="10"/>
  <c r="AK28" i="10" s="1"/>
  <c r="AB28" i="10"/>
  <c r="Q28" i="10"/>
  <c r="AI27" i="10"/>
  <c r="AK27" i="10" s="1"/>
  <c r="AB27" i="10"/>
  <c r="Q27" i="10"/>
  <c r="AI26" i="10"/>
  <c r="AK26" i="10" s="1"/>
  <c r="AB26" i="10"/>
  <c r="Q26" i="10"/>
  <c r="AI25" i="10"/>
  <c r="AK25" i="10" s="1"/>
  <c r="AB25" i="10"/>
  <c r="Q25" i="10"/>
  <c r="AI24" i="10"/>
  <c r="AK24" i="10" s="1"/>
  <c r="AB24" i="10"/>
  <c r="Q24" i="10"/>
  <c r="AI23" i="10"/>
  <c r="AK23" i="10" s="1"/>
  <c r="AB23" i="10"/>
  <c r="Q23" i="10"/>
  <c r="AI22" i="10"/>
  <c r="AK22" i="10" s="1"/>
  <c r="AB22" i="10"/>
  <c r="Q22" i="10"/>
  <c r="AI21" i="10"/>
  <c r="AK21" i="10" s="1"/>
  <c r="AB21" i="10"/>
  <c r="Q21" i="10"/>
  <c r="AI20" i="10"/>
  <c r="AK20" i="10" s="1"/>
  <c r="AB20" i="10"/>
  <c r="Q20" i="10"/>
  <c r="AI19" i="10"/>
  <c r="AK19" i="10" s="1"/>
  <c r="AB19" i="10"/>
  <c r="Q19" i="10"/>
  <c r="AI18" i="10"/>
  <c r="AK18" i="10" s="1"/>
  <c r="AB18" i="10"/>
  <c r="Q18" i="10"/>
  <c r="AI17" i="10"/>
  <c r="AK17" i="10" s="1"/>
  <c r="AB17" i="10"/>
  <c r="Q17" i="10"/>
  <c r="AI16" i="10"/>
  <c r="AK16" i="10" s="1"/>
  <c r="AB16" i="10"/>
  <c r="Q16" i="10"/>
  <c r="AI15" i="10"/>
  <c r="AB15" i="10"/>
  <c r="Q15" i="10"/>
  <c r="AI14" i="10"/>
  <c r="AK14" i="10" s="1"/>
  <c r="AB14" i="10"/>
  <c r="Q14" i="10"/>
  <c r="AI13" i="10"/>
  <c r="AK13" i="10" s="1"/>
  <c r="AB13" i="10"/>
  <c r="Q13" i="10"/>
  <c r="AI12" i="10"/>
  <c r="AK12" i="10" s="1"/>
  <c r="AB12" i="10"/>
  <c r="Q12" i="10"/>
  <c r="AI11" i="10"/>
  <c r="AK11" i="10" s="1"/>
  <c r="AB11" i="10"/>
  <c r="Q11" i="10"/>
  <c r="AI10" i="10"/>
  <c r="AK10" i="10" s="1"/>
  <c r="AB10" i="10"/>
  <c r="Q10" i="10"/>
  <c r="AI9" i="10"/>
  <c r="AB9" i="10"/>
  <c r="Q9" i="10"/>
  <c r="AI8" i="10"/>
  <c r="AB8" i="10"/>
  <c r="Q8" i="10"/>
  <c r="AI7" i="10"/>
  <c r="AK7" i="10" s="1"/>
  <c r="AB7" i="10"/>
  <c r="Q7" i="10"/>
  <c r="AI6" i="10"/>
  <c r="AK6" i="10" s="1"/>
  <c r="AB6" i="10"/>
  <c r="Q6" i="10"/>
  <c r="AI5" i="10"/>
  <c r="AB5" i="10"/>
  <c r="Q5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J77" i="33"/>
  <c r="AH77" i="33"/>
  <c r="AG77" i="33"/>
  <c r="AF77" i="33"/>
  <c r="AE77" i="33"/>
  <c r="AA77" i="33"/>
  <c r="Y77" i="33"/>
  <c r="X77" i="33"/>
  <c r="W77" i="33"/>
  <c r="V77" i="33"/>
  <c r="U77" i="33"/>
  <c r="T77" i="33"/>
  <c r="S77" i="33"/>
  <c r="P77" i="33"/>
  <c r="O77" i="33"/>
  <c r="N77" i="33"/>
  <c r="M77" i="33"/>
  <c r="L77" i="33"/>
  <c r="K77" i="33"/>
  <c r="J77" i="33"/>
  <c r="I77" i="33"/>
  <c r="H77" i="33"/>
  <c r="AC15" i="38" l="1"/>
  <c r="AC17" i="38" s="1"/>
  <c r="AL5" i="38"/>
  <c r="AJ15" i="38"/>
  <c r="AJ17" i="38" s="1"/>
  <c r="AC43" i="16"/>
  <c r="G20" i="38"/>
  <c r="D10" i="31"/>
  <c r="F10" i="31" s="1"/>
  <c r="Q75" i="33"/>
  <c r="AB75" i="33"/>
  <c r="AB77" i="33" s="1"/>
  <c r="AI75" i="33"/>
  <c r="R15" i="38"/>
  <c r="AB55" i="16"/>
  <c r="AB57" i="16" s="1"/>
  <c r="Q55" i="16"/>
  <c r="AK50" i="16"/>
  <c r="AI55" i="16"/>
  <c r="AB32" i="10"/>
  <c r="AB34" i="10" s="1"/>
  <c r="Q32" i="10"/>
  <c r="AK8" i="10"/>
  <c r="AI32" i="10"/>
  <c r="AB41" i="18"/>
  <c r="AB43" i="18" s="1"/>
  <c r="Q41" i="18"/>
  <c r="AK17" i="18"/>
  <c r="AI41" i="18"/>
  <c r="AB69" i="27"/>
  <c r="AB71" i="27" s="1"/>
  <c r="Q69" i="27"/>
  <c r="AK63" i="27"/>
  <c r="AI69" i="27"/>
  <c r="AL13" i="38"/>
  <c r="D7" i="31"/>
  <c r="F7" i="31" s="1"/>
  <c r="F61" i="16"/>
  <c r="AK5" i="10"/>
  <c r="AC39" i="27"/>
  <c r="AK33" i="16"/>
  <c r="AK74" i="33"/>
  <c r="AK75" i="33" s="1"/>
  <c r="AK9" i="10"/>
  <c r="AK28" i="27"/>
  <c r="AC20" i="27"/>
  <c r="AC53" i="27"/>
  <c r="AC42" i="27"/>
  <c r="AC37" i="27"/>
  <c r="AC32" i="18"/>
  <c r="AC46" i="16"/>
  <c r="AC11" i="18"/>
  <c r="AK65" i="27"/>
  <c r="AC7" i="10"/>
  <c r="AC54" i="16"/>
  <c r="AI10" i="31"/>
  <c r="AK10" i="31" s="1"/>
  <c r="AL9" i="38"/>
  <c r="AB10" i="31"/>
  <c r="AK12" i="16"/>
  <c r="AD12" i="38"/>
  <c r="AI7" i="31"/>
  <c r="AK7" i="31" s="1"/>
  <c r="AI6" i="31"/>
  <c r="AK6" i="31" s="1"/>
  <c r="AK15" i="10"/>
  <c r="AC74" i="33"/>
  <c r="AK7" i="18"/>
  <c r="AC66" i="27"/>
  <c r="AC28" i="27"/>
  <c r="AC7" i="27"/>
  <c r="AD13" i="38"/>
  <c r="AC52" i="27"/>
  <c r="AC10" i="27"/>
  <c r="AC32" i="27"/>
  <c r="AC15" i="27"/>
  <c r="AC47" i="27"/>
  <c r="AC46" i="27"/>
  <c r="AC67" i="27"/>
  <c r="AC36" i="27"/>
  <c r="AC35" i="27"/>
  <c r="AC16" i="27"/>
  <c r="AC68" i="27"/>
  <c r="AB9" i="31"/>
  <c r="AI9" i="31"/>
  <c r="AK9" i="31" s="1"/>
  <c r="AC16" i="18"/>
  <c r="AC18" i="18"/>
  <c r="AC38" i="18"/>
  <c r="AC14" i="18"/>
  <c r="AC34" i="18"/>
  <c r="AC13" i="18"/>
  <c r="Q8" i="31"/>
  <c r="AI8" i="31"/>
  <c r="AK8" i="31" s="1"/>
  <c r="AC25" i="18"/>
  <c r="AC19" i="18"/>
  <c r="AC6" i="18"/>
  <c r="AB8" i="31"/>
  <c r="AC50" i="16"/>
  <c r="AC47" i="16"/>
  <c r="AC44" i="16"/>
  <c r="AC41" i="16"/>
  <c r="AC32" i="16"/>
  <c r="AC27" i="16"/>
  <c r="AB7" i="31"/>
  <c r="AC13" i="10"/>
  <c r="Q5" i="31"/>
  <c r="Q7" i="31"/>
  <c r="Q6" i="31"/>
  <c r="AB6" i="31"/>
  <c r="AI5" i="31"/>
  <c r="AK5" i="31" s="1"/>
  <c r="AB5" i="31"/>
  <c r="AD7" i="38"/>
  <c r="AD9" i="38"/>
  <c r="AD10" i="38"/>
  <c r="AD6" i="38"/>
  <c r="AD11" i="38"/>
  <c r="AD8" i="38"/>
  <c r="AC59" i="27"/>
  <c r="AC34" i="27"/>
  <c r="AC5" i="27"/>
  <c r="AC30" i="27"/>
  <c r="AC21" i="27"/>
  <c r="AC22" i="27"/>
  <c r="AC54" i="27"/>
  <c r="AC24" i="27"/>
  <c r="AC56" i="27"/>
  <c r="AC14" i="27"/>
  <c r="AC48" i="27"/>
  <c r="AC11" i="27"/>
  <c r="AC33" i="27"/>
  <c r="AC65" i="27"/>
  <c r="AC13" i="27"/>
  <c r="AC27" i="27"/>
  <c r="AC44" i="27"/>
  <c r="AC45" i="27"/>
  <c r="AC38" i="27"/>
  <c r="AC40" i="27"/>
  <c r="AC19" i="27"/>
  <c r="AC64" i="27"/>
  <c r="AC41" i="27"/>
  <c r="AC6" i="27"/>
  <c r="AC29" i="27"/>
  <c r="AC63" i="27"/>
  <c r="AC55" i="27"/>
  <c r="AC18" i="27"/>
  <c r="AC31" i="27"/>
  <c r="AC61" i="27"/>
  <c r="AC10" i="18"/>
  <c r="AC20" i="18"/>
  <c r="AC21" i="18"/>
  <c r="AC28" i="18"/>
  <c r="AC36" i="18"/>
  <c r="AC30" i="18"/>
  <c r="AC31" i="18"/>
  <c r="AC8" i="18"/>
  <c r="AC5" i="18"/>
  <c r="AC12" i="18"/>
  <c r="AC22" i="18"/>
  <c r="AC33" i="18"/>
  <c r="AC7" i="18"/>
  <c r="AC9" i="18"/>
  <c r="AC15" i="18"/>
  <c r="AC17" i="18"/>
  <c r="AC23" i="18"/>
  <c r="AC26" i="18"/>
  <c r="AC29" i="18"/>
  <c r="AC35" i="18"/>
  <c r="AC39" i="18"/>
  <c r="AC8" i="16"/>
  <c r="AC10" i="16"/>
  <c r="AC19" i="16"/>
  <c r="AC16" i="16"/>
  <c r="AC28" i="16"/>
  <c r="AC53" i="16"/>
  <c r="AC5" i="16"/>
  <c r="AC9" i="16"/>
  <c r="AC14" i="16"/>
  <c r="AC26" i="16"/>
  <c r="AC36" i="16"/>
  <c r="AC38" i="16"/>
  <c r="AC13" i="16"/>
  <c r="AC15" i="16"/>
  <c r="AC18" i="16"/>
  <c r="AC22" i="16"/>
  <c r="AC25" i="16"/>
  <c r="AC30" i="16"/>
  <c r="AC33" i="16"/>
  <c r="AC37" i="16"/>
  <c r="AC42" i="16"/>
  <c r="AC7" i="16"/>
  <c r="AC12" i="16"/>
  <c r="AC17" i="16"/>
  <c r="AC23" i="16"/>
  <c r="AC24" i="16"/>
  <c r="AC35" i="16"/>
  <c r="AC40" i="16"/>
  <c r="AC45" i="16"/>
  <c r="AC51" i="16"/>
  <c r="AC52" i="16"/>
  <c r="AC6" i="16"/>
  <c r="AC21" i="16"/>
  <c r="AC34" i="16"/>
  <c r="AC49" i="16"/>
  <c r="S57" i="16"/>
  <c r="AC72" i="33"/>
  <c r="AC73" i="33"/>
  <c r="AC71" i="33"/>
  <c r="AC8" i="10"/>
  <c r="AC26" i="10"/>
  <c r="AC28" i="10"/>
  <c r="AC29" i="10"/>
  <c r="AC16" i="10"/>
  <c r="AC18" i="10"/>
  <c r="AC19" i="10"/>
  <c r="AC20" i="10"/>
  <c r="AC23" i="10"/>
  <c r="AC30" i="10"/>
  <c r="AC5" i="10"/>
  <c r="AC24" i="10"/>
  <c r="AC10" i="10"/>
  <c r="AC12" i="10"/>
  <c r="AC14" i="10"/>
  <c r="AC27" i="10"/>
  <c r="AC11" i="10"/>
  <c r="AC21" i="10"/>
  <c r="AF17" i="38"/>
  <c r="AD5" i="38"/>
  <c r="AD14" i="38"/>
  <c r="AC12" i="27"/>
  <c r="AC17" i="27"/>
  <c r="AC49" i="27"/>
  <c r="AC60" i="27"/>
  <c r="AC8" i="27"/>
  <c r="AC25" i="27"/>
  <c r="AC51" i="27"/>
  <c r="AC23" i="27"/>
  <c r="AC9" i="27"/>
  <c r="AC62" i="27"/>
  <c r="AE71" i="27"/>
  <c r="AC26" i="27"/>
  <c r="G43" i="18"/>
  <c r="AC11" i="16"/>
  <c r="AC20" i="16"/>
  <c r="AC29" i="16"/>
  <c r="AC39" i="16"/>
  <c r="AC48" i="16"/>
  <c r="AE57" i="16"/>
  <c r="AC6" i="10"/>
  <c r="AC15" i="10"/>
  <c r="AC22" i="10"/>
  <c r="AC31" i="10"/>
  <c r="G34" i="10"/>
  <c r="AC9" i="10"/>
  <c r="AC17" i="10"/>
  <c r="AC25" i="10"/>
  <c r="G77" i="33"/>
  <c r="AD15" i="38" l="1"/>
  <c r="AD17" i="38" s="1"/>
  <c r="AC75" i="33"/>
  <c r="AC77" i="33" s="1"/>
  <c r="AC32" i="10"/>
  <c r="AC34" i="10" s="1"/>
  <c r="AK69" i="27"/>
  <c r="AK71" i="27" s="1"/>
  <c r="AK41" i="18"/>
  <c r="AK43" i="18" s="1"/>
  <c r="AL15" i="38"/>
  <c r="AL17" i="38" s="1"/>
  <c r="AK32" i="10"/>
  <c r="AK34" i="10" s="1"/>
  <c r="AK55" i="16"/>
  <c r="AK57" i="16" s="1"/>
  <c r="AC55" i="16"/>
  <c r="AC57" i="16" s="1"/>
  <c r="AC41" i="18"/>
  <c r="AC43" i="18" s="1"/>
  <c r="AC69" i="27"/>
  <c r="AC71" i="27" s="1"/>
  <c r="D6" i="31"/>
  <c r="F6" i="31" s="1"/>
  <c r="F37" i="10"/>
  <c r="AC9" i="31"/>
  <c r="AC10" i="31"/>
  <c r="AC7" i="31"/>
  <c r="AC8" i="31"/>
  <c r="Q77" i="33"/>
  <c r="AC6" i="31"/>
  <c r="AC5" i="31"/>
  <c r="R17" i="38"/>
  <c r="AI71" i="27"/>
  <c r="Q71" i="27"/>
  <c r="Q43" i="18"/>
  <c r="AI43" i="18"/>
  <c r="Q57" i="16"/>
  <c r="AI57" i="16"/>
  <c r="Q34" i="10"/>
  <c r="AI34" i="10"/>
  <c r="AK77" i="33"/>
  <c r="AI77" i="33"/>
  <c r="A6" i="13" l="1"/>
  <c r="AJ11" i="31"/>
  <c r="AJ12" i="31" s="1"/>
  <c r="AH11" i="31"/>
  <c r="AH12" i="31" s="1"/>
  <c r="AG11" i="31"/>
  <c r="AG12" i="31" s="1"/>
  <c r="AF11" i="31"/>
  <c r="AF12" i="31" s="1"/>
  <c r="AE11" i="31"/>
  <c r="AE12" i="31" s="1"/>
  <c r="AA11" i="31"/>
  <c r="AA12" i="31" s="1"/>
  <c r="Z11" i="31"/>
  <c r="Z12" i="31" s="1"/>
  <c r="Y11" i="31"/>
  <c r="Y12" i="31" s="1"/>
  <c r="X11" i="31"/>
  <c r="X12" i="31" s="1"/>
  <c r="W11" i="31"/>
  <c r="W12" i="31" s="1"/>
  <c r="V11" i="31"/>
  <c r="V12" i="31" s="1"/>
  <c r="U11" i="31"/>
  <c r="U12" i="31" s="1"/>
  <c r="T11" i="31"/>
  <c r="T12" i="31" s="1"/>
  <c r="S11" i="31"/>
  <c r="P11" i="31"/>
  <c r="P12" i="31" s="1"/>
  <c r="O11" i="31"/>
  <c r="O12" i="31" s="1"/>
  <c r="N11" i="31"/>
  <c r="N12" i="31" s="1"/>
  <c r="M11" i="31"/>
  <c r="M12" i="31" s="1"/>
  <c r="L11" i="31"/>
  <c r="L12" i="31" s="1"/>
  <c r="K11" i="31"/>
  <c r="K12" i="31" s="1"/>
  <c r="J11" i="31"/>
  <c r="J12" i="31" s="1"/>
  <c r="I11" i="31"/>
  <c r="I12" i="31" s="1"/>
  <c r="H11" i="31"/>
  <c r="H12" i="31" s="1"/>
  <c r="G11" i="31"/>
  <c r="AI19" i="13"/>
  <c r="AK19" i="13" s="1"/>
  <c r="AB19" i="13"/>
  <c r="Q19" i="13"/>
  <c r="AI18" i="13"/>
  <c r="AK18" i="13" s="1"/>
  <c r="AB18" i="13"/>
  <c r="Q18" i="13"/>
  <c r="AI17" i="13"/>
  <c r="AK17" i="13" s="1"/>
  <c r="AB17" i="13"/>
  <c r="Q17" i="13"/>
  <c r="AC17" i="13" s="1"/>
  <c r="AI16" i="13"/>
  <c r="AK16" i="13" s="1"/>
  <c r="AB16" i="13"/>
  <c r="Q16" i="13"/>
  <c r="AI15" i="13"/>
  <c r="AK15" i="13" s="1"/>
  <c r="AB15" i="13"/>
  <c r="Q15" i="13"/>
  <c r="AI14" i="13"/>
  <c r="AK14" i="13" s="1"/>
  <c r="AB14" i="13"/>
  <c r="Q14" i="13"/>
  <c r="AC14" i="13" s="1"/>
  <c r="AI13" i="13"/>
  <c r="AK13" i="13" s="1"/>
  <c r="AB13" i="13"/>
  <c r="Q13" i="13"/>
  <c r="AI12" i="13"/>
  <c r="AK12" i="13" s="1"/>
  <c r="AB12" i="13"/>
  <c r="Q12" i="13"/>
  <c r="AI11" i="13"/>
  <c r="AK11" i="13" s="1"/>
  <c r="AB11" i="13"/>
  <c r="Q11" i="13"/>
  <c r="AI10" i="13"/>
  <c r="AK10" i="13" s="1"/>
  <c r="AB10" i="13"/>
  <c r="Q10" i="13"/>
  <c r="AI9" i="13"/>
  <c r="AK9" i="13" s="1"/>
  <c r="AB9" i="13"/>
  <c r="Q9" i="13"/>
  <c r="AI8" i="13"/>
  <c r="AK8" i="13" s="1"/>
  <c r="AB8" i="13"/>
  <c r="Q8" i="13"/>
  <c r="AI6" i="13"/>
  <c r="AK6" i="13" s="1"/>
  <c r="AB6" i="13"/>
  <c r="Q6" i="13"/>
  <c r="AI5" i="13"/>
  <c r="AB5" i="13"/>
  <c r="Q5" i="13"/>
  <c r="AC5" i="13" l="1"/>
  <c r="Q20" i="13"/>
  <c r="AB20" i="13"/>
  <c r="AK5" i="13"/>
  <c r="AK20" i="13" s="1"/>
  <c r="AI20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D11" i="31" s="1"/>
  <c r="F11" i="31" s="1"/>
  <c r="AC11" i="13"/>
  <c r="Q11" i="31"/>
  <c r="G12" i="31"/>
  <c r="AB11" i="31"/>
  <c r="S12" i="31"/>
  <c r="AI12" i="31"/>
  <c r="AJ14" i="31"/>
  <c r="AF14" i="31"/>
  <c r="AG14" i="31"/>
  <c r="AH14" i="31"/>
  <c r="Y14" i="31"/>
  <c r="V14" i="31"/>
  <c r="AA14" i="31"/>
  <c r="W14" i="31"/>
  <c r="T14" i="31"/>
  <c r="X14" i="31"/>
  <c r="O14" i="31"/>
  <c r="K14" i="31"/>
  <c r="H14" i="31"/>
  <c r="L14" i="31"/>
  <c r="P14" i="31"/>
  <c r="I14" i="31"/>
  <c r="M14" i="31"/>
  <c r="J14" i="31"/>
  <c r="N14" i="31"/>
  <c r="AI11" i="31"/>
  <c r="AK11" i="31" s="1"/>
  <c r="AC8" i="13"/>
  <c r="AC6" i="13"/>
  <c r="AC9" i="13"/>
  <c r="AC10" i="13"/>
  <c r="AC12" i="13"/>
  <c r="AC13" i="13"/>
  <c r="AC15" i="13"/>
  <c r="AC16" i="13"/>
  <c r="AC18" i="13"/>
  <c r="AC19" i="13"/>
  <c r="AC20" i="13" l="1"/>
  <c r="AC11" i="31"/>
  <c r="AB12" i="31"/>
  <c r="AK12" i="31"/>
  <c r="AK16" i="31" s="1"/>
  <c r="Q12" i="31"/>
  <c r="AE14" i="31"/>
  <c r="G14" i="31"/>
  <c r="S14" i="31"/>
  <c r="Q22" i="13"/>
  <c r="AC12" i="31" l="1"/>
  <c r="AB14" i="31"/>
  <c r="Q14" i="31"/>
  <c r="AC14" i="31" l="1"/>
  <c r="AI14" i="31"/>
  <c r="AK14" i="31"/>
  <c r="F47" i="18" l="1"/>
  <c r="D8" i="31"/>
  <c r="F8" i="31" s="1"/>
  <c r="A5" i="27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F74" i="27" s="1"/>
  <c r="D9" i="31" l="1"/>
  <c r="D12" i="31" l="1"/>
  <c r="F12" i="31" s="1"/>
  <c r="F9" i="31"/>
</calcChain>
</file>

<file path=xl/sharedStrings.xml><?xml version="1.0" encoding="utf-8"?>
<sst xmlns="http://schemas.openxmlformats.org/spreadsheetml/2006/main" count="1346" uniqueCount="465">
  <si>
    <t>Property Income</t>
  </si>
  <si>
    <t>Total Receipts</t>
  </si>
  <si>
    <t>Property Expenses</t>
  </si>
  <si>
    <t>Presbyterian Church of Aotearoa New Zealand</t>
  </si>
  <si>
    <t>Waipu Presbyterian Church</t>
  </si>
  <si>
    <t>Dargaville St Andrews Presbyterian Church</t>
  </si>
  <si>
    <t>Albany Presbyterian Church</t>
  </si>
  <si>
    <t>Forrest Hill Presbyterian Church</t>
  </si>
  <si>
    <t>Glenfield Presbyterian Church</t>
  </si>
  <si>
    <t>Mairangi And Castor Bays Presbyterian Church</t>
  </si>
  <si>
    <t>Belmont St Margarets Presbyterian Church</t>
  </si>
  <si>
    <t>Mahurangi St Columbas Presbyterian Church</t>
  </si>
  <si>
    <t>Northcote St Aidans Presbyterian Church</t>
  </si>
  <si>
    <t>Takapuna St George's Presbyterian Church</t>
  </si>
  <si>
    <t>Browns Bay Torbay Presbyterian Parish</t>
  </si>
  <si>
    <t xml:space="preserve">Glenfield Pacific Islanders </t>
  </si>
  <si>
    <t>Hibiscus Coast Parish</t>
  </si>
  <si>
    <t>Auckland Chinese Christian Church</t>
  </si>
  <si>
    <t>Glendowie Presbyterian Church</t>
  </si>
  <si>
    <t>Kohimarama Presbyterian Church</t>
  </si>
  <si>
    <t>Mangere Presbyterian Church</t>
  </si>
  <si>
    <t>Mt Albert Presbyterian Church</t>
  </si>
  <si>
    <t>Mt Eden Greyfriars Presbyterian Church</t>
  </si>
  <si>
    <t>Onehunga Presbyterian Samoan Church</t>
  </si>
  <si>
    <t>Orakei Presbyterian Church</t>
  </si>
  <si>
    <t>Otahuhu St Andrews Presbyterian Church</t>
  </si>
  <si>
    <t>St Heliers Presbyterian Church</t>
  </si>
  <si>
    <t>Te Atatu St Giles Presbyterian Church</t>
  </si>
  <si>
    <t>Titirangi Presbyterian Church</t>
  </si>
  <si>
    <t>Waimauku  Presbyterian Church</t>
  </si>
  <si>
    <t>Auckland Korean Presbyterian Church of Auckland</t>
  </si>
  <si>
    <t>Auckland Lords Church of Auckland (Korean)</t>
  </si>
  <si>
    <t>Auckland Wellesley St St James Church</t>
  </si>
  <si>
    <t>Blockhouse Bay Iona Presbyterian Church</t>
  </si>
  <si>
    <t>Ellerslie Mt Wellington St Peters Presbyterian Church</t>
  </si>
  <si>
    <t xml:space="preserve">Glen Eden Pacific Islanders </t>
  </si>
  <si>
    <t>Hillsborough St Davids In the Fields Church</t>
  </si>
  <si>
    <t>Howick St Andrews Presbyterian Church</t>
  </si>
  <si>
    <t xml:space="preserve">Mangere Pacific Islanders </t>
  </si>
  <si>
    <t>Mangere East St Marks Presbyterian Church</t>
  </si>
  <si>
    <t>Massey Riverhead Presbyterian Church</t>
  </si>
  <si>
    <t>Mt Roskill St Johns Presbyterian Church</t>
  </si>
  <si>
    <t>Mt Roskill South St Giles Presbyterian Church</t>
  </si>
  <si>
    <t xml:space="preserve">Owairaka Pacific Islanders </t>
  </si>
  <si>
    <t>Parnell Knox Presbyterian Church</t>
  </si>
  <si>
    <t>Ponsonby St Stephens Presbyterian Church</t>
  </si>
  <si>
    <t>Remuera Somervell Memorial Presbyterian Church</t>
  </si>
  <si>
    <t>Remuera St Lukes Presbyterian Church</t>
  </si>
  <si>
    <t>South Kaipara Presbyterian Church</t>
  </si>
  <si>
    <t>St Columba at Botany Presbyrerian Church</t>
  </si>
  <si>
    <t>Taiwanese Auckland Presbyterian Church</t>
  </si>
  <si>
    <t xml:space="preserve">Tamaki Pacific Islanders </t>
  </si>
  <si>
    <t>Waiheke Island St Pauls Presbyterian Church</t>
  </si>
  <si>
    <t>Papakura East Presbyterian Church</t>
  </si>
  <si>
    <t>Pukekohe St James Presbyterian Church</t>
  </si>
  <si>
    <t>Clevedon Presbyterian Church of Clevedon</t>
  </si>
  <si>
    <t>Conifer Grove Takanini St Aidans Parish</t>
  </si>
  <si>
    <t>Manukau Pacific Islanders Samoan</t>
  </si>
  <si>
    <t>Manurewa St Andrews Presbyterian Church</t>
  </si>
  <si>
    <t>Manurewa St Pauls Presbyterian Church</t>
  </si>
  <si>
    <t xml:space="preserve">Otara Pacific Islanders </t>
  </si>
  <si>
    <t>Papakura Pacific Islanders</t>
  </si>
  <si>
    <t>Papakura &amp; Districts First Presbyterian Church</t>
  </si>
  <si>
    <t>Papatoetoe St Johns &amp; St Philips Church</t>
  </si>
  <si>
    <t>Papatoetoe St Martins Presbyterian Church</t>
  </si>
  <si>
    <t>Matamata St Andrews Presbyterian Church</t>
  </si>
  <si>
    <t>Hamilton Fairfield Presbyterian Church</t>
  </si>
  <si>
    <t>Hamilton Knox Presbyterian Church</t>
  </si>
  <si>
    <t>Hamilton Scots Presbyterian Church</t>
  </si>
  <si>
    <t>Hamilton South St Stephens Presbyterian Church</t>
  </si>
  <si>
    <t>Hamilton St Andrews Presbyterian Church</t>
  </si>
  <si>
    <t>Hamilton Westside Presbyterian Church</t>
  </si>
  <si>
    <t>Kihikihi St Andrews Presbyterian Church</t>
  </si>
  <si>
    <t>Otorohanga St Davids Presbyterian Church</t>
  </si>
  <si>
    <t>Putaruru St Aidans Presbyterian Church</t>
  </si>
  <si>
    <t>Te Kuiti St Andrews Presbyterian Church</t>
  </si>
  <si>
    <t>Tokoroa St Marks Presbyterian Church</t>
  </si>
  <si>
    <t>Waihi St James Presbyterian Church</t>
  </si>
  <si>
    <t>Te Awamutu Presbyterian Church</t>
  </si>
  <si>
    <t xml:space="preserve">Tokoroa St Lukes Pacific Islanders   </t>
  </si>
  <si>
    <t>Kawerau Presbyterian Church</t>
  </si>
  <si>
    <t>Whakatane Presbyterian Church</t>
  </si>
  <si>
    <t>Katikati St Pauls Presbyterian Church</t>
  </si>
  <si>
    <t>Mt Maunganui St Andrews Presbyterian Church</t>
  </si>
  <si>
    <t>Murupara St Marks Presbyterian Church</t>
  </si>
  <si>
    <t>Tauranga St Peters Presbyterian Church</t>
  </si>
  <si>
    <t>Te Puke St Andrews Presbyterian Church</t>
  </si>
  <si>
    <t>Heretaunga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</si>
  <si>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</si>
  <si>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</si>
  <si>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</si>
  <si>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</si>
  <si>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</si>
  <si>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</si>
  <si>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Taumarunui Maori Pastorate</t>
  </si>
  <si>
    <t>Waimana Maori Pastorate</t>
  </si>
  <si>
    <t>Wellington Maori Pastorate</t>
  </si>
  <si>
    <t>Whakatane Maori Pastorate</t>
  </si>
  <si>
    <t>Auckland Maori Pastorate</t>
  </si>
  <si>
    <t>Gisborne St Davids Presbyterian Church</t>
  </si>
  <si>
    <t>Gisborne The Gisborne Presbyterian Parish</t>
  </si>
  <si>
    <t>Ahuriri Putorino Presbyterian Church</t>
  </si>
  <si>
    <t>Hastings St Andrews Presbyterian Church</t>
  </si>
  <si>
    <t>Hastings St Johns Presbyterian Church</t>
  </si>
  <si>
    <t>Hastings St Marks Presbyterian Church</t>
  </si>
  <si>
    <t>Taradale St Columba's Presbyterian Church</t>
  </si>
  <si>
    <t>Havelock North St Columba's Presbyterian Church</t>
  </si>
  <si>
    <t>St Andrews Central Hawkes Bay</t>
  </si>
  <si>
    <t xml:space="preserve">New Plymouth St Andrews Presbyterian </t>
  </si>
  <si>
    <t xml:space="preserve">New Plymouth St James Presbyterian </t>
  </si>
  <si>
    <t xml:space="preserve">Stratford St Andrews Presbyterian </t>
  </si>
  <si>
    <t xml:space="preserve">Waitara Knox Presbyterian </t>
  </si>
  <si>
    <t xml:space="preserve">New Plymouth Knox Fitzroy Presbyterian </t>
  </si>
  <si>
    <t>Wanganui Westmere Memorial Congregation</t>
  </si>
  <si>
    <t>Marton St Andrews Presbyterian Church</t>
  </si>
  <si>
    <t>Taihape Waimarino Presbyterian Church</t>
  </si>
  <si>
    <t>Bulls Turakina Presbyterian Parish</t>
  </si>
  <si>
    <t>Hunterville Presbyterian Church</t>
  </si>
  <si>
    <t>Dannevirke Knox Presbyterian Church</t>
  </si>
  <si>
    <t>Feilding St Pauls Presbyterian Church</t>
  </si>
  <si>
    <t>Palmerston North Presbyterian St Marks and St Andrews</t>
  </si>
  <si>
    <t>Palmerston North St Albans Presbyterian Church</t>
  </si>
  <si>
    <t>Palmerston North St Davids Presbyterian Church</t>
  </si>
  <si>
    <t>Martinborough First Presbyterian Church</t>
  </si>
  <si>
    <t>Masterton Lansdowne Presbyterian Church</t>
  </si>
  <si>
    <t>Island Bay Presbyterian Church</t>
  </si>
  <si>
    <t>Khandallah Presbyterian Church</t>
  </si>
  <si>
    <t>Wadestown Presbyterian Church</t>
  </si>
  <si>
    <t>Eastbourne St Ronans Community Church</t>
  </si>
  <si>
    <t>Plimmerton Presbyterian Church</t>
  </si>
  <si>
    <t>Porirua Pacific Islanders Church of Christ the King</t>
  </si>
  <si>
    <t>Silverstream St Margarets Presbyterian Church</t>
  </si>
  <si>
    <t>Titahi Bay St Timothys Presbyterian Church</t>
  </si>
  <si>
    <t>Wellington St Andrews on The Terrace</t>
  </si>
  <si>
    <t>Wellington St Johns in the City Presbyterian Church</t>
  </si>
  <si>
    <t>Blenheim St Andrews Presbyterian</t>
  </si>
  <si>
    <t xml:space="preserve">Blenheim Wairau Presbyterian Parish </t>
  </si>
  <si>
    <t xml:space="preserve">Kaikoura St Pauls Presbyterian </t>
  </si>
  <si>
    <t xml:space="preserve">Takaka St Andrews Presbyterian </t>
  </si>
  <si>
    <t>Christchurch North Presbyterian Church</t>
  </si>
  <si>
    <t>Kowai Presbyterian Church</t>
  </si>
  <si>
    <t>North Avon Presbyterian Church</t>
  </si>
  <si>
    <t>St Martins Presbyterian Church</t>
  </si>
  <si>
    <t>Waikari Presbyterian Church</t>
  </si>
  <si>
    <t>Akaroa Banks Peninsula Presbyterian Church</t>
  </si>
  <si>
    <t>Avonhead Upper Riccarton St Marks Church</t>
  </si>
  <si>
    <t>Bishopdale St Margarets Presbyterian Church</t>
  </si>
  <si>
    <t>Burwood United St Kentigern's Parish</t>
  </si>
  <si>
    <t>Christchurch Knox Presbyterian Church</t>
  </si>
  <si>
    <t>Christchurch St Pauls Trinity Pacific Church</t>
  </si>
  <si>
    <t>Riccarton St Ninians Presbyterian Church</t>
  </si>
  <si>
    <t>Christchurch Korean Presbyterian Church</t>
  </si>
  <si>
    <t>Linwood Aranui St Georges Iona</t>
  </si>
  <si>
    <t>Spreydon St James Presbyterian</t>
  </si>
  <si>
    <t>St Andrews at Rangi Ruru Presbyterian Church</t>
  </si>
  <si>
    <t xml:space="preserve">Ashburton St Andrews Presbyterian </t>
  </si>
  <si>
    <t xml:space="preserve">Ashburton St James Presbyterian </t>
  </si>
  <si>
    <t>Ashburton St Pauls Presbyterian</t>
  </si>
  <si>
    <t>Albury Pleasant Point Presbyterian Church</t>
  </si>
  <si>
    <t>Temuka Trinity Presbyterian Church</t>
  </si>
  <si>
    <t>Waimate Knox Presbyterian Church</t>
  </si>
  <si>
    <t>Kurow Presbyterian Parish</t>
  </si>
  <si>
    <t>Waitaki Presbyterian Parish</t>
  </si>
  <si>
    <t>Maheno Otepopo Presbyterian Parish</t>
  </si>
  <si>
    <t>Oamaru St Pauls Presbyterian Church</t>
  </si>
  <si>
    <t>Palmerston Dunback Presbyterian Parish</t>
  </si>
  <si>
    <t>Waiareka Weston Presbyterian Parish</t>
  </si>
  <si>
    <t>Costal Unity Parish</t>
  </si>
  <si>
    <t>Dunedin South Presbyterian Church</t>
  </si>
  <si>
    <t>East Taieri Presbyterian Church</t>
  </si>
  <si>
    <t>Kaikorai Presbyterian Church</t>
  </si>
  <si>
    <t>Maungatua Presbyterian Church</t>
  </si>
  <si>
    <t>Mornington Presbyterian Church</t>
  </si>
  <si>
    <t>Port Chalmers Presbyterian Church</t>
  </si>
  <si>
    <t>Dunedin Chinese Presbyterian Church</t>
  </si>
  <si>
    <t>Dunedin First Church of Otago</t>
  </si>
  <si>
    <t>Dunedin Knox Presbyterian Church</t>
  </si>
  <si>
    <t>Mosgiel North Taieri Presbyterian Church</t>
  </si>
  <si>
    <t>Pine Hill St Marks Presbyterian Church</t>
  </si>
  <si>
    <t>Leith Valley St Stephens Presbyterian Church</t>
  </si>
  <si>
    <t>North Dunedin Pacific Island Presbyterian</t>
  </si>
  <si>
    <t>Clutha Valley</t>
  </si>
  <si>
    <t>Owaka</t>
  </si>
  <si>
    <t>Popotunoa</t>
  </si>
  <si>
    <t>Lawrence  Waitahuna</t>
  </si>
  <si>
    <t>Stirling Kaitangata Lovells Flat</t>
  </si>
  <si>
    <t>Edendale Presbyterian Church</t>
  </si>
  <si>
    <t>Knapdale Waikaka</t>
  </si>
  <si>
    <t>Lumsden Balfour Kingston</t>
  </si>
  <si>
    <t>Heriot Presbyterian Church</t>
  </si>
  <si>
    <t>Gore Calvin Presbyterian Church</t>
  </si>
  <si>
    <t>Gore St Andrews Presbyterian Church</t>
  </si>
  <si>
    <t>Mataura Presbyterian Church</t>
  </si>
  <si>
    <t>Pukerau Waikaka Presbyterian Church</t>
  </si>
  <si>
    <t>Riversdale Waikaia Presbyterian Church</t>
  </si>
  <si>
    <t>Tapanui Presbyterian Church</t>
  </si>
  <si>
    <t>Wyndham Presbyterian Church</t>
  </si>
  <si>
    <t>Limestone Plains</t>
  </si>
  <si>
    <t>Mossburn</t>
  </si>
  <si>
    <t>Invercargill St Andrews</t>
  </si>
  <si>
    <t>Invercargill St Davids</t>
  </si>
  <si>
    <t>Invercargill St Pauls</t>
  </si>
  <si>
    <t>Invercargill St Stephens</t>
  </si>
  <si>
    <t>Oteramika Kennington</t>
  </si>
  <si>
    <t>Central Southland Presbyterian</t>
  </si>
  <si>
    <t>Invercargill First Church</t>
  </si>
  <si>
    <t>Invercargill Knox Presbyterian</t>
  </si>
  <si>
    <t xml:space="preserve">Invercargill Richmond Grove </t>
  </si>
  <si>
    <t>Oban Presbyterian Church</t>
  </si>
  <si>
    <t>Waiau Valley Presbyterian Parish</t>
  </si>
  <si>
    <t>Wallacetown Presbyterian Church</t>
  </si>
  <si>
    <t>Woodlands Presbyterian Church</t>
  </si>
  <si>
    <t>Cromwell Presbyterian Parish</t>
  </si>
  <si>
    <t>Maniototo Presbyterian Parish</t>
  </si>
  <si>
    <t>Upper Clutha Presbyterian Parish</t>
  </si>
  <si>
    <t>Ranui Pacific Islanders</t>
  </si>
  <si>
    <t>Drury Presbyterian Parish</t>
  </si>
  <si>
    <t>Highgate Presbyterian  Parish</t>
  </si>
  <si>
    <t xml:space="preserve">Auckland Central Newton Pacific Islanders </t>
  </si>
  <si>
    <t>Auckland Central Symonds St St Andrews First Presbyterian</t>
  </si>
  <si>
    <t>Auckland Central Khyber Pass St Davids Church</t>
  </si>
  <si>
    <t>Henderson St Andrews Presbyterian Church</t>
  </si>
  <si>
    <t>Pohutukawa Coast Presbyterian Church</t>
  </si>
  <si>
    <t>Crossroads Christian Centre</t>
  </si>
  <si>
    <t>Napier St Pauls &amp; St StephensPresbyterian Church</t>
  </si>
  <si>
    <t>Windsor Presbyterian Parish</t>
  </si>
  <si>
    <t>Balclutha Presbyterian</t>
  </si>
  <si>
    <t>Mt Eden Pacific Islanders</t>
  </si>
  <si>
    <t>Newtown Pacific Islanders</t>
  </si>
  <si>
    <t>Parish Finance Statistics</t>
  </si>
  <si>
    <t>Offerings - Cash and Envelopes</t>
  </si>
  <si>
    <t>Charitable Appeals</t>
  </si>
  <si>
    <t>Funds Received for Mission</t>
  </si>
  <si>
    <t>Funds Recd for capital Work</t>
  </si>
  <si>
    <t>Legacies and Bequests</t>
  </si>
  <si>
    <t>Investment Income</t>
  </si>
  <si>
    <t>Income for Services and Activities</t>
  </si>
  <si>
    <t>Income</t>
  </si>
  <si>
    <t>Ministry Stipend and Allowances</t>
  </si>
  <si>
    <t>Ministers Housing Costs</t>
  </si>
  <si>
    <t>Administration and Office Expenses</t>
  </si>
  <si>
    <t>Sundry Expenses</t>
  </si>
  <si>
    <t>Expenditure</t>
  </si>
  <si>
    <t>Operating Surplus/Loss</t>
  </si>
  <si>
    <t>Total Expenses</t>
  </si>
  <si>
    <t>Other Grants Received</t>
  </si>
  <si>
    <t>Land and Buildings</t>
  </si>
  <si>
    <t>Fixed Assets</t>
  </si>
  <si>
    <t>Cash and Investments</t>
  </si>
  <si>
    <t>Accounts Recievable</t>
  </si>
  <si>
    <t>Liabilities</t>
  </si>
  <si>
    <t>Equity</t>
  </si>
  <si>
    <t>Total Assets</t>
  </si>
  <si>
    <t>Balance Sheet</t>
  </si>
  <si>
    <t>Greenlane Presbyterian Church</t>
  </si>
  <si>
    <t>Grey Lynn Presbyterian Church</t>
  </si>
  <si>
    <t xml:space="preserve">Henderson Pacific Islanders </t>
  </si>
  <si>
    <t>Te Kauwhata St Andrews Presbyterian Church</t>
  </si>
  <si>
    <t>Morrinsville Knox Presbyterian Church</t>
  </si>
  <si>
    <t>Nawton Community Presbyterian Church</t>
  </si>
  <si>
    <t>Tauranga Bethelehm Community Church</t>
  </si>
  <si>
    <t>Tauranga St Columba Presbyterian Church</t>
  </si>
  <si>
    <t>Tauranga St Enochs Presbyterian Church</t>
  </si>
  <si>
    <t>Wanganui St Andrews Presbyterian Church</t>
  </si>
  <si>
    <t>Otaki Waikanae Presbyterian Church</t>
  </si>
  <si>
    <t>Petone St Davids Multicultural Parish</t>
  </si>
  <si>
    <t>Opoho Presbyterian Church</t>
  </si>
  <si>
    <t>Te Anau Presbyterian Church</t>
  </si>
  <si>
    <t>Sundry Income</t>
  </si>
  <si>
    <t>Feilding Oroua Presbyterian Parish</t>
  </si>
  <si>
    <t xml:space="preserve">Hawera  Presbyterian </t>
  </si>
  <si>
    <t>Southern Presbytery</t>
  </si>
  <si>
    <t>Kaimai Presbytery</t>
  </si>
  <si>
    <t>Te Aka Puaho</t>
  </si>
  <si>
    <t>Geraldine St Andrews Parish</t>
  </si>
  <si>
    <t>Wanganui St Pauls &amp; St Marks  Presbyterian Church</t>
  </si>
  <si>
    <t>Rangiora Presbyterian Parish</t>
  </si>
  <si>
    <t>Timaru Presbyterian Parish</t>
  </si>
  <si>
    <t>Northern Presbytery</t>
  </si>
  <si>
    <t>Good Neighbour Church</t>
  </si>
  <si>
    <t>Gods Garden Church</t>
  </si>
  <si>
    <t>Lower Hutt Knox  St Columba -Naenae</t>
  </si>
  <si>
    <t>Flagstaff Presbyterian Church</t>
  </si>
  <si>
    <t>Hoon Hay Presbyterian Church</t>
  </si>
  <si>
    <t>Hope Presbyterian Church</t>
  </si>
  <si>
    <t>Wakatipu Community Presbyterian Church</t>
  </si>
  <si>
    <t>Other Ministry Costs</t>
  </si>
  <si>
    <t>Other Staff Costs and Expenses</t>
  </si>
  <si>
    <t>Local Mission</t>
  </si>
  <si>
    <t>Overseas Mission</t>
  </si>
  <si>
    <t>Tikipunga  Trinity Church</t>
  </si>
  <si>
    <t>Rotorua District Presbyterian Church</t>
  </si>
  <si>
    <t>Central</t>
  </si>
  <si>
    <t>Alpine</t>
  </si>
  <si>
    <t>Northern</t>
  </si>
  <si>
    <t>Kaimai</t>
  </si>
  <si>
    <t>Southern</t>
  </si>
  <si>
    <t>Takapau/Norsewood Presbyterian Church</t>
  </si>
  <si>
    <t>The Cook Islands Presbyterian Church (Wgtn Region)</t>
  </si>
  <si>
    <t>Whangarei - St Andrew's Church</t>
  </si>
  <si>
    <t>TAP</t>
  </si>
  <si>
    <t>Tai Tokerau Maori Pastorate</t>
  </si>
  <si>
    <t>Taneatua Maori Pastorate</t>
  </si>
  <si>
    <t>PIS</t>
  </si>
  <si>
    <t>Statistics Returned (Y/N)</t>
  </si>
  <si>
    <t>N</t>
  </si>
  <si>
    <t xml:space="preserve">Lower Hutt Knox  St Columba </t>
  </si>
  <si>
    <t>The Village Presbyterian Church</t>
  </si>
  <si>
    <t>Stats Returned (Y/N)</t>
  </si>
  <si>
    <t># Parishes</t>
  </si>
  <si>
    <t># Statistics Returned</t>
  </si>
  <si>
    <t>Pacific Island Synod</t>
  </si>
  <si>
    <t xml:space="preserve">Onerahi St James </t>
  </si>
  <si>
    <t>North Shore Korean Church</t>
  </si>
  <si>
    <t>The Blue Lagoon</t>
  </si>
  <si>
    <t>Cashmere Presbyterian Church</t>
  </si>
  <si>
    <t>Total 2015</t>
  </si>
  <si>
    <t>2015 as % of 2014</t>
  </si>
  <si>
    <t>Kiwi Church</t>
  </si>
  <si>
    <t>The Plains</t>
  </si>
  <si>
    <t>Nelson Whakatu Presbyterian Church</t>
  </si>
  <si>
    <t>% Non Statistics provided</t>
  </si>
  <si>
    <t>Wanganui St James  Presbyterian Church</t>
  </si>
  <si>
    <t>Total 2016</t>
  </si>
  <si>
    <t>Churches with 2016 statistics returned</t>
  </si>
  <si>
    <t>% of all churches in Presbytery</t>
  </si>
  <si>
    <t>Closed Sept 2016</t>
  </si>
  <si>
    <t>Waikouaiti Karatane Presbyterian Parish</t>
  </si>
  <si>
    <t>Kilbirnie Presbyterian Church</t>
  </si>
  <si>
    <t>at 30 June 2017</t>
  </si>
  <si>
    <t>Finance Statistics to 30 June 2017 :                    Summary by Presbytery</t>
  </si>
  <si>
    <t>Financial Statistics to 30 June 2017:                        Northern Presbytery</t>
  </si>
  <si>
    <t>Total 2017</t>
  </si>
  <si>
    <t>2017 as % of 2016</t>
  </si>
  <si>
    <t>Churches with 2017 statistics returned</t>
  </si>
  <si>
    <t>Financial Statistics to 30 June 2017:                        Kaimai Presbytery</t>
  </si>
  <si>
    <t>Financial Statistics to 30 June 2017:                        Central Presbytery</t>
  </si>
  <si>
    <t>Financial Statistics to 30 June 2017:                        Alpine Presbytery</t>
  </si>
  <si>
    <t>Financial Statistics to 30 June 2017:                        Southern Presbytery</t>
  </si>
  <si>
    <t>Financial Statistics to 30 June 2017:                       Pacific Island Synod</t>
  </si>
  <si>
    <t>Financial Statistics to 30 June 2017:                        Te Aka Puaho</t>
  </si>
  <si>
    <t>2017 AS % OF 2016</t>
  </si>
  <si>
    <t>Y</t>
  </si>
  <si>
    <t>Financial  Statistics to June 2017:                  Co-operating &amp; Union Churches</t>
  </si>
  <si>
    <t>InventeryFixed Assets</t>
  </si>
  <si>
    <t>Accounts Receivable</t>
  </si>
  <si>
    <t>Total Liabilities</t>
  </si>
  <si>
    <t>Total Liabilities Plus Equity</t>
  </si>
  <si>
    <t>Govt Grants/Sponsorship</t>
  </si>
  <si>
    <t>Other Grants/Sponsorship</t>
  </si>
  <si>
    <t>Service provision/trading</t>
  </si>
  <si>
    <t>Offerings and Donations</t>
  </si>
  <si>
    <t>OfferingSpecial Appeals</t>
  </si>
  <si>
    <t>Bequests</t>
  </si>
  <si>
    <t>Investment income</t>
  </si>
  <si>
    <t>All Other Income</t>
  </si>
  <si>
    <t>Total Gross income</t>
  </si>
  <si>
    <t>Grants paid Within NZ</t>
  </si>
  <si>
    <t>Grants paid Outside</t>
  </si>
  <si>
    <t>Ministry Costs</t>
  </si>
  <si>
    <t>Other Salary and Wages</t>
  </si>
  <si>
    <t>Volunteer Expenses</t>
  </si>
  <si>
    <t>Other Employment Costs</t>
  </si>
  <si>
    <t>Interest on Loans</t>
  </si>
  <si>
    <t>Service Provission/Trading</t>
  </si>
  <si>
    <t>Partner Support Fund</t>
  </si>
  <si>
    <t>Anglican Assesment</t>
  </si>
  <si>
    <t>Methodist Synod Levy</t>
  </si>
  <si>
    <t>Presbyterian Levy</t>
  </si>
  <si>
    <t>Total Wider Church Budget</t>
  </si>
  <si>
    <t>All Other Costs + Depreciation</t>
  </si>
  <si>
    <t>Total Expenditure</t>
  </si>
  <si>
    <t>Net Surplus/deficit</t>
  </si>
  <si>
    <t>Alpine Presbytery</t>
  </si>
  <si>
    <t>Presbytery Central - Nukuhau Tapu</t>
  </si>
  <si>
    <t>Presbytery Of Kaimai</t>
  </si>
  <si>
    <t>The Southern Presbytery</t>
  </si>
  <si>
    <t>Greymouth District Uniting</t>
  </si>
  <si>
    <t>Kaiapoi Co-op Parish Methodist - Presbyterian</t>
  </si>
  <si>
    <t>Linwood Avenue Union Church</t>
  </si>
  <si>
    <t>Malvern Co-operating Parish</t>
  </si>
  <si>
    <t>Motueka Uniting Parish</t>
  </si>
  <si>
    <t>New Brighton Union</t>
  </si>
  <si>
    <t>Oxford District Union Parish</t>
  </si>
  <si>
    <t>Port Hills Uniting Parish</t>
  </si>
  <si>
    <t>Pukaki Co-operating Parish</t>
  </si>
  <si>
    <t>St Albans Uniting Parish</t>
  </si>
  <si>
    <t>St Andrews United Parish -  Hokitika, Ross, South Westland</t>
  </si>
  <si>
    <t>St Davids Union Church Marchwiel</t>
  </si>
  <si>
    <t>St David's Union Parish  Ashburton</t>
  </si>
  <si>
    <t>St Luke's Union Parish - Nelson</t>
  </si>
  <si>
    <t>The Amuri Co-operating Parish</t>
  </si>
  <si>
    <t>Union Parish of Picton</t>
  </si>
  <si>
    <t>Avondale Union Parish</t>
  </si>
  <si>
    <t>Bay of Islands Uniting Parish</t>
  </si>
  <si>
    <t>Hikurangi Christian Fellowship Union Parish</t>
  </si>
  <si>
    <t>Kaeo Kerikeri Union Parish</t>
  </si>
  <si>
    <t>Kaikohe Union</t>
  </si>
  <si>
    <t>Kaitaia Union Parish</t>
  </si>
  <si>
    <t>Kaurihohore/Kamo Co-operating Parish</t>
  </si>
  <si>
    <t>Onehunga Co-operating Parish</t>
  </si>
  <si>
    <t>Otamatea</t>
  </si>
  <si>
    <t>St Austell's Uniting Congregation New Lynn</t>
  </si>
  <si>
    <t>St John's Golden Church</t>
  </si>
  <si>
    <t>Te Atatu Union Church</t>
  </si>
  <si>
    <t>Tuakau Methodist Presbyterian Parish</t>
  </si>
  <si>
    <t>Tutukaka Coast</t>
  </si>
  <si>
    <t>Waiuku and Districts Combined Churches</t>
  </si>
  <si>
    <t>Wellsford Cooperating Parish</t>
  </si>
  <si>
    <t>Brooklands Co-operating Parish</t>
  </si>
  <si>
    <t>CrossWay Church Masterton</t>
  </si>
  <si>
    <t>Foxton Shannon Co-operating Parish</t>
  </si>
  <si>
    <t>Greytown, Saint Andrews Union Church</t>
  </si>
  <si>
    <t>Hataitai Kilbirnie Co-operating Parish</t>
  </si>
  <si>
    <t>Hutt City Uniting Congregations</t>
  </si>
  <si>
    <t>Inglewood United Church</t>
  </si>
  <si>
    <t>Johnsonville Uniting Church</t>
  </si>
  <si>
    <t>Kapiti Uniting Parish</t>
  </si>
  <si>
    <t>Levin Uniting Parish</t>
  </si>
  <si>
    <t>Mangapapa Union Parish</t>
  </si>
  <si>
    <t>Miramar Uniting Church</t>
  </si>
  <si>
    <t>Ngaio Union Church</t>
  </si>
  <si>
    <t>Opunake Co-operating Parish</t>
  </si>
  <si>
    <t>Patea Co-operating Parish</t>
  </si>
  <si>
    <t>Presbyterian Methodist Parish of Wairoa</t>
  </si>
  <si>
    <t>Rongotea Uniting Parish</t>
  </si>
  <si>
    <t>St Andrews Union Church Featherston</t>
  </si>
  <si>
    <t>St Anselm's Union Church</t>
  </si>
  <si>
    <t>St David Union Parish - Carterton</t>
  </si>
  <si>
    <t>St James Union Parish - Woodville</t>
  </si>
  <si>
    <t>St James Union Parish Masterton</t>
  </si>
  <si>
    <t>St Ninian's Uniting Parish</t>
  </si>
  <si>
    <t>St Paul's Union Church Pahiatua</t>
  </si>
  <si>
    <t>Tamatea Community Church</t>
  </si>
  <si>
    <t>Tawa Union Parish</t>
  </si>
  <si>
    <t>Upper Hutt Uniting Parish</t>
  </si>
  <si>
    <t>Waikohu Co-operating Parish</t>
  </si>
  <si>
    <t>Waipawa Co-operating Parish</t>
  </si>
  <si>
    <t>Waverley-Waitotara Co-operating Parish</t>
  </si>
  <si>
    <t>Wellington South Union Parish</t>
  </si>
  <si>
    <t>Huntly Co-operating Parish</t>
  </si>
  <si>
    <t>Mercury Bay Co-operating Parish</t>
  </si>
  <si>
    <t>Paeroa Co-operating Parish</t>
  </si>
  <si>
    <t>Raglan Union Church</t>
  </si>
  <si>
    <t>St Francis Church - Hillcrest</t>
  </si>
  <si>
    <t>St James Union Parish Church Greerton</t>
  </si>
  <si>
    <t>St John's Union Parish Opotiki</t>
  </si>
  <si>
    <t>St Paul's Co-operating Church Papamoa</t>
  </si>
  <si>
    <t>St Paul's Co-operating Parish Taumarunui</t>
  </si>
  <si>
    <t>St Pauls Union Church Taupo</t>
  </si>
  <si>
    <t>St Stephens Parish Reporoa</t>
  </si>
  <si>
    <t>Te Aroha Co-operating Parish</t>
  </si>
  <si>
    <t>Thames Union Parish</t>
  </si>
  <si>
    <t>The Co-operating Parish of St Clare</t>
  </si>
  <si>
    <t>Tirau Co-operating Parish</t>
  </si>
  <si>
    <t>Trinity United Parish Of Whangamata, Tairua and  Pauanui</t>
  </si>
  <si>
    <t>Union Parish of Cambridge</t>
  </si>
  <si>
    <t>Alexandra Clyde Lauder Union Parish</t>
  </si>
  <si>
    <t>Bluff/Greenhills Co-operating Parish</t>
  </si>
  <si>
    <t>Otatara Community Church</t>
  </si>
  <si>
    <t>Riverton Union Parish</t>
  </si>
  <si>
    <t>Teviot Union</t>
  </si>
  <si>
    <t>Tokomairiro Co-operating Parish</t>
  </si>
  <si>
    <t>St. Philip's Church, Grants Braes</t>
  </si>
  <si>
    <t>Birkenhead - St Andrew's Presbyterian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</si>
</sst>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\$#,##0.00;\-\$#,##0.00"/>
  </numFmts>
  <fonts count="16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48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rgb="FF000000"/>
      <name val="Arial"/>
      <family val="2"/>
    </font>
    <font>
      <b/>
      <u/>
      <sz val="17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9" fontId="1" fillId="0" borderId="0" applyFont="0" applyFill="0" applyBorder="0" applyAlignment="0" applyProtection="0"/>
    <xf numFmtId="0" fontId="7" fillId="0" borderId="0"/>
  </cellStyleXfs>
  <cellXfs count="225">
    <xf numFmtId="0" fontId="0" fillId="0" borderId="0" xfId="0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165" fontId="6" fillId="0" borderId="0" xfId="1" applyNumberFormat="1" applyFont="1" applyBorder="1"/>
    <xf numFmtId="165" fontId="5" fillId="0" borderId="0" xfId="1" applyNumberFormat="1" applyFont="1" applyFill="1" applyBorder="1"/>
    <xf numFmtId="0" fontId="6" fillId="0" borderId="0" xfId="0" applyFont="1"/>
    <xf numFmtId="0" fontId="5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Protection="1">
      <protection locked="0"/>
    </xf>
    <xf numFmtId="165" fontId="7" fillId="0" borderId="0" xfId="1" applyNumberFormat="1" applyFont="1" applyFill="1" applyBorder="1" applyProtection="1">
      <protection locked="0"/>
    </xf>
    <xf numFmtId="165" fontId="5" fillId="0" borderId="0" xfId="1" applyNumberFormat="1" applyFont="1" applyFill="1" applyBorder="1" applyProtection="1"/>
    <xf numFmtId="0" fontId="6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1" fontId="5" fillId="2" borderId="3" xfId="2" applyNumberFormat="1" applyFont="1" applyFill="1" applyBorder="1" applyAlignment="1">
      <alignment horizontal="center" vertical="center" textRotation="90" wrapText="1"/>
    </xf>
    <xf numFmtId="1" fontId="5" fillId="0" borderId="3" xfId="2" applyNumberFormat="1" applyFont="1" applyBorder="1" applyAlignment="1">
      <alignment horizontal="center" vertical="center" textRotation="90" wrapText="1"/>
    </xf>
    <xf numFmtId="1" fontId="5" fillId="0" borderId="3" xfId="2" applyNumberFormat="1" applyFont="1" applyFill="1" applyBorder="1" applyAlignment="1">
      <alignment horizontal="center" vertical="center" textRotation="90" wrapText="1"/>
    </xf>
    <xf numFmtId="1" fontId="5" fillId="0" borderId="3" xfId="2" applyNumberFormat="1" applyFont="1" applyBorder="1" applyAlignment="1" applyProtection="1">
      <alignment horizontal="center" vertical="center" textRotation="90" wrapText="1"/>
    </xf>
    <xf numFmtId="1" fontId="5" fillId="0" borderId="0" xfId="0" applyNumberFormat="1" applyFont="1" applyFill="1" applyBorder="1"/>
    <xf numFmtId="0" fontId="8" fillId="0" borderId="0" xfId="0" applyFont="1"/>
    <xf numFmtId="0" fontId="5" fillId="0" borderId="0" xfId="0" applyFont="1" applyFill="1"/>
    <xf numFmtId="1" fontId="6" fillId="2" borderId="3" xfId="2" applyNumberFormat="1" applyFont="1" applyFill="1" applyBorder="1" applyAlignment="1">
      <alignment horizontal="center" vertical="center" textRotation="90" wrapText="1"/>
    </xf>
    <xf numFmtId="1" fontId="5" fillId="0" borderId="3" xfId="2" applyNumberFormat="1" applyFont="1" applyBorder="1" applyAlignment="1">
      <alignment horizontal="right" vertical="center" textRotation="90" wrapText="1"/>
    </xf>
    <xf numFmtId="1" fontId="6" fillId="0" borderId="0" xfId="2" applyNumberFormat="1" applyFont="1" applyFill="1" applyBorder="1" applyAlignment="1">
      <alignment horizontal="centerContinuous"/>
    </xf>
    <xf numFmtId="1" fontId="5" fillId="0" borderId="0" xfId="2" quotePrefix="1" applyNumberFormat="1" applyFont="1" applyFill="1" applyBorder="1" applyAlignment="1">
      <alignment horizontal="center" vertical="center" textRotation="90" wrapText="1"/>
    </xf>
    <xf numFmtId="1" fontId="6" fillId="3" borderId="3" xfId="2" quotePrefix="1" applyNumberFormat="1" applyFont="1" applyFill="1" applyBorder="1" applyAlignment="1">
      <alignment horizontal="center" vertical="center" textRotation="90" wrapText="1"/>
    </xf>
    <xf numFmtId="43" fontId="5" fillId="0" borderId="0" xfId="1" applyFont="1" applyFill="1" applyBorder="1"/>
    <xf numFmtId="165" fontId="7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/>
    <xf numFmtId="0" fontId="5" fillId="0" borderId="0" xfId="0" applyFont="1" applyFill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1" fontId="5" fillId="0" borderId="11" xfId="2" applyNumberFormat="1" applyFont="1" applyBorder="1" applyAlignment="1">
      <alignment horizontal="center" vertical="center" textRotation="90" wrapText="1"/>
    </xf>
    <xf numFmtId="165" fontId="5" fillId="0" borderId="0" xfId="0" applyNumberFormat="1" applyFont="1" applyFill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9" fontId="6" fillId="0" borderId="7" xfId="3" applyFont="1" applyBorder="1"/>
    <xf numFmtId="9" fontId="6" fillId="0" borderId="0" xfId="3" applyFont="1" applyBorder="1"/>
    <xf numFmtId="0" fontId="0" fillId="0" borderId="0" xfId="0" applyAlignment="1">
      <alignment horizontal="center"/>
    </xf>
    <xf numFmtId="165" fontId="5" fillId="0" borderId="0" xfId="0" applyNumberFormat="1" applyFont="1" applyBorder="1"/>
    <xf numFmtId="9" fontId="6" fillId="0" borderId="3" xfId="3" applyFont="1" applyBorder="1"/>
    <xf numFmtId="0" fontId="1" fillId="0" borderId="0" xfId="0" applyFont="1" applyBorder="1" applyAlignment="1">
      <alignment horizontal="center"/>
    </xf>
    <xf numFmtId="1" fontId="1" fillId="0" borderId="3" xfId="2" applyNumberFormat="1" applyFont="1" applyBorder="1" applyAlignment="1">
      <alignment horizontal="center" vertical="center" textRotation="90" wrapText="1"/>
    </xf>
    <xf numFmtId="165" fontId="6" fillId="0" borderId="3" xfId="1" applyNumberFormat="1" applyFont="1" applyBorder="1"/>
    <xf numFmtId="165" fontId="6" fillId="2" borderId="3" xfId="1" applyNumberFormat="1" applyFont="1" applyFill="1" applyBorder="1"/>
    <xf numFmtId="0" fontId="0" fillId="0" borderId="0" xfId="0" applyFill="1"/>
    <xf numFmtId="165" fontId="6" fillId="2" borderId="3" xfId="1" applyNumberFormat="1" applyFont="1" applyFill="1" applyBorder="1" applyProtection="1">
      <protection locked="0"/>
    </xf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horizontal="left"/>
    </xf>
    <xf numFmtId="0" fontId="0" fillId="0" borderId="0" xfId="0" applyFill="1" applyBorder="1"/>
    <xf numFmtId="165" fontId="6" fillId="4" borderId="3" xfId="1" applyNumberFormat="1" applyFont="1" applyFill="1" applyBorder="1"/>
    <xf numFmtId="9" fontId="6" fillId="4" borderId="3" xfId="3" applyFont="1" applyFill="1" applyBorder="1"/>
    <xf numFmtId="0" fontId="6" fillId="0" borderId="0" xfId="0" applyFont="1" applyFill="1" applyBorder="1" applyAlignment="1">
      <alignment horizontal="center" vertical="top"/>
    </xf>
    <xf numFmtId="9" fontId="6" fillId="4" borderId="7" xfId="3" applyFont="1" applyFill="1" applyBorder="1"/>
    <xf numFmtId="1" fontId="1" fillId="0" borderId="3" xfId="2" applyNumberFormat="1" applyFont="1" applyFill="1" applyBorder="1" applyAlignment="1">
      <alignment horizontal="center" vertical="center" textRotation="90" wrapText="1"/>
    </xf>
    <xf numFmtId="1" fontId="6" fillId="5" borderId="3" xfId="2" quotePrefix="1" applyNumberFormat="1" applyFont="1" applyFill="1" applyBorder="1" applyAlignment="1">
      <alignment horizontal="center" vertical="center" textRotation="90" wrapText="1"/>
    </xf>
    <xf numFmtId="1" fontId="6" fillId="4" borderId="3" xfId="2" applyNumberFormat="1" applyFont="1" applyFill="1" applyBorder="1" applyAlignment="1">
      <alignment horizontal="center" vertical="center" textRotation="90" wrapText="1"/>
    </xf>
    <xf numFmtId="1" fontId="5" fillId="4" borderId="3" xfId="2" applyNumberFormat="1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vertical="top"/>
    </xf>
    <xf numFmtId="165" fontId="8" fillId="4" borderId="3" xfId="1" applyNumberFormat="1" applyFont="1" applyFill="1" applyBorder="1"/>
    <xf numFmtId="165" fontId="1" fillId="0" borderId="0" xfId="1" applyNumberFormat="1" applyFont="1" applyBorder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Border="1" applyAlignment="1">
      <alignment horizontal="left"/>
    </xf>
    <xf numFmtId="165" fontId="1" fillId="0" borderId="3" xfId="1" applyNumberFormat="1" applyFont="1" applyBorder="1" applyAlignment="1">
      <alignment horizontal="center"/>
    </xf>
    <xf numFmtId="165" fontId="5" fillId="4" borderId="3" xfId="1" applyNumberFormat="1" applyFont="1" applyFill="1" applyBorder="1"/>
    <xf numFmtId="9" fontId="6" fillId="0" borderId="11" xfId="3" applyFont="1" applyBorder="1"/>
    <xf numFmtId="165" fontId="1" fillId="0" borderId="2" xfId="1" applyNumberFormat="1" applyFont="1" applyBorder="1" applyAlignment="1">
      <alignment horizontal="center"/>
    </xf>
    <xf numFmtId="165" fontId="1" fillId="0" borderId="9" xfId="1" applyNumberFormat="1" applyFont="1" applyBorder="1" applyAlignment="1">
      <alignment horizontal="center"/>
    </xf>
    <xf numFmtId="0" fontId="6" fillId="0" borderId="5" xfId="0" applyFont="1" applyFill="1" applyBorder="1" applyAlignment="1" applyProtection="1"/>
    <xf numFmtId="43" fontId="6" fillId="0" borderId="5" xfId="1" applyFont="1" applyFill="1" applyBorder="1" applyAlignment="1" applyProtection="1"/>
    <xf numFmtId="0" fontId="0" fillId="0" borderId="0" xfId="0" applyFill="1" applyAlignment="1">
      <alignment horizontal="center"/>
    </xf>
    <xf numFmtId="165" fontId="1" fillId="0" borderId="11" xfId="1" applyNumberFormat="1" applyFont="1" applyBorder="1" applyAlignment="1">
      <alignment horizontal="center"/>
    </xf>
    <xf numFmtId="43" fontId="6" fillId="0" borderId="7" xfId="1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/>
    </xf>
    <xf numFmtId="165" fontId="6" fillId="0" borderId="0" xfId="0" applyNumberFormat="1" applyFont="1" applyBorder="1"/>
    <xf numFmtId="43" fontId="0" fillId="0" borderId="0" xfId="1" applyFont="1" applyFill="1" applyBorder="1"/>
    <xf numFmtId="9" fontId="6" fillId="0" borderId="0" xfId="3" applyFont="1" applyFill="1" applyBorder="1"/>
    <xf numFmtId="9" fontId="6" fillId="2" borderId="3" xfId="3" applyFont="1" applyFill="1" applyBorder="1" applyProtection="1">
      <protection locked="0"/>
    </xf>
    <xf numFmtId="0" fontId="8" fillId="0" borderId="0" xfId="0" applyFont="1" applyFill="1"/>
    <xf numFmtId="0" fontId="6" fillId="0" borderId="0" xfId="0" applyFont="1" applyFill="1"/>
    <xf numFmtId="165" fontId="6" fillId="4" borderId="3" xfId="1" applyNumberFormat="1" applyFont="1" applyFill="1" applyBorder="1" applyProtection="1">
      <protection locked="0"/>
    </xf>
    <xf numFmtId="165" fontId="5" fillId="0" borderId="0" xfId="0" applyNumberFormat="1" applyFont="1"/>
    <xf numFmtId="165" fontId="6" fillId="0" borderId="0" xfId="0" applyNumberFormat="1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0" fontId="10" fillId="0" borderId="0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165" fontId="1" fillId="0" borderId="11" xfId="1" applyNumberFormat="1" applyFont="1" applyFill="1" applyBorder="1" applyAlignment="1">
      <alignment horizontal="center"/>
    </xf>
    <xf numFmtId="165" fontId="1" fillId="0" borderId="3" xfId="1" applyNumberFormat="1" applyFont="1" applyFill="1" applyBorder="1" applyAlignment="1">
      <alignment horizontal="center"/>
    </xf>
    <xf numFmtId="165" fontId="0" fillId="0" borderId="0" xfId="0" applyNumberFormat="1" applyFill="1" applyBorder="1"/>
    <xf numFmtId="165" fontId="6" fillId="0" borderId="3" xfId="1" applyNumberFormat="1" applyFont="1" applyBorder="1" applyProtection="1">
      <protection locked="0"/>
    </xf>
    <xf numFmtId="0" fontId="6" fillId="0" borderId="0" xfId="0" applyFont="1" applyBorder="1"/>
    <xf numFmtId="165" fontId="6" fillId="0" borderId="9" xfId="1" applyNumberFormat="1" applyFont="1" applyBorder="1" applyAlignment="1">
      <alignment horizontal="center"/>
    </xf>
    <xf numFmtId="165" fontId="5" fillId="0" borderId="3" xfId="1" applyNumberFormat="1" applyFont="1" applyFill="1" applyBorder="1"/>
    <xf numFmtId="165" fontId="6" fillId="0" borderId="3" xfId="1" applyNumberFormat="1" applyFont="1" applyFill="1" applyBorder="1" applyProtection="1">
      <protection locked="0"/>
    </xf>
    <xf numFmtId="0" fontId="5" fillId="0" borderId="3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1" fontId="5" fillId="0" borderId="3" xfId="2" applyNumberFormat="1" applyFont="1" applyFill="1" applyBorder="1" applyAlignment="1" applyProtection="1">
      <alignment horizontal="center" vertical="center" textRotation="90" wrapText="1"/>
    </xf>
    <xf numFmtId="1" fontId="5" fillId="0" borderId="3" xfId="2" applyNumberFormat="1" applyFont="1" applyFill="1" applyBorder="1" applyAlignment="1">
      <alignment horizontal="right" vertical="center" textRotation="90" wrapText="1"/>
    </xf>
    <xf numFmtId="165" fontId="6" fillId="0" borderId="11" xfId="1" applyNumberFormat="1" applyFont="1" applyFill="1" applyBorder="1" applyAlignment="1">
      <alignment horizontal="center"/>
    </xf>
    <xf numFmtId="165" fontId="6" fillId="0" borderId="3" xfId="1" applyNumberFormat="1" applyFont="1" applyFill="1" applyBorder="1" applyAlignment="1">
      <alignment horizontal="center"/>
    </xf>
    <xf numFmtId="9" fontId="6" fillId="0" borderId="11" xfId="3" applyFont="1" applyFill="1" applyBorder="1"/>
    <xf numFmtId="9" fontId="6" fillId="0" borderId="3" xfId="3" applyFont="1" applyFill="1" applyBorder="1"/>
    <xf numFmtId="165" fontId="6" fillId="0" borderId="0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165" fontId="6" fillId="0" borderId="3" xfId="1" applyNumberFormat="1" applyFont="1" applyFill="1" applyBorder="1" applyAlignment="1" applyProtection="1">
      <alignment horizontal="left"/>
    </xf>
    <xf numFmtId="165" fontId="5" fillId="0" borderId="0" xfId="1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 vertical="top"/>
    </xf>
    <xf numFmtId="165" fontId="6" fillId="0" borderId="11" xfId="1" applyNumberFormat="1" applyFont="1" applyBorder="1" applyProtection="1">
      <protection locked="0"/>
    </xf>
    <xf numFmtId="0" fontId="6" fillId="0" borderId="3" xfId="0" applyFont="1" applyFill="1" applyBorder="1" applyAlignment="1" applyProtection="1">
      <alignment horizontal="center"/>
    </xf>
    <xf numFmtId="43" fontId="6" fillId="0" borderId="3" xfId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165" fontId="1" fillId="6" borderId="11" xfId="1" applyNumberFormat="1" applyFont="1" applyFill="1" applyBorder="1" applyAlignment="1">
      <alignment horizontal="center"/>
    </xf>
    <xf numFmtId="165" fontId="1" fillId="6" borderId="3" xfId="1" applyNumberFormat="1" applyFont="1" applyFill="1" applyBorder="1" applyAlignment="1">
      <alignment horizontal="center"/>
    </xf>
    <xf numFmtId="165" fontId="5" fillId="6" borderId="0" xfId="1" applyNumberFormat="1" applyFont="1" applyFill="1" applyBorder="1" applyProtection="1">
      <protection locked="0"/>
    </xf>
    <xf numFmtId="165" fontId="5" fillId="6" borderId="0" xfId="0" applyNumberFormat="1" applyFont="1" applyFill="1" applyBorder="1"/>
    <xf numFmtId="0" fontId="0" fillId="6" borderId="0" xfId="0" applyFill="1"/>
    <xf numFmtId="0" fontId="1" fillId="0" borderId="3" xfId="0" applyFont="1" applyBorder="1" applyAlignment="1">
      <alignment horizontal="left"/>
    </xf>
    <xf numFmtId="165" fontId="6" fillId="0" borderId="11" xfId="1" applyNumberFormat="1" applyFont="1" applyFill="1" applyBorder="1" applyProtection="1">
      <protection locked="0"/>
    </xf>
    <xf numFmtId="165" fontId="1" fillId="0" borderId="3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 applyProtection="1">
      <alignment horizontal="center"/>
    </xf>
    <xf numFmtId="43" fontId="1" fillId="0" borderId="4" xfId="1" applyFont="1" applyFill="1" applyBorder="1" applyAlignment="1" applyProtection="1">
      <protection locked="0"/>
    </xf>
    <xf numFmtId="43" fontId="1" fillId="0" borderId="5" xfId="1" applyFont="1" applyFill="1" applyBorder="1" applyAlignment="1" applyProtection="1">
      <protection locked="0"/>
    </xf>
    <xf numFmtId="43" fontId="5" fillId="0" borderId="4" xfId="1" applyFont="1" applyFill="1" applyBorder="1" applyAlignment="1" applyProtection="1">
      <protection locked="0"/>
    </xf>
    <xf numFmtId="43" fontId="5" fillId="0" borderId="5" xfId="1" applyFont="1" applyFill="1" applyBorder="1" applyAlignment="1" applyProtection="1">
      <protection locked="0"/>
    </xf>
    <xf numFmtId="0" fontId="6" fillId="0" borderId="4" xfId="0" applyFont="1" applyFill="1" applyBorder="1" applyAlignment="1" applyProtection="1"/>
    <xf numFmtId="43" fontId="6" fillId="0" borderId="4" xfId="1" applyFont="1" applyFill="1" applyBorder="1" applyAlignment="1" applyProtection="1"/>
    <xf numFmtId="165" fontId="6" fillId="4" borderId="3" xfId="0" applyNumberFormat="1" applyFont="1" applyFill="1" applyBorder="1" applyAlignment="1" applyProtection="1"/>
    <xf numFmtId="9" fontId="6" fillId="4" borderId="3" xfId="3" applyFont="1" applyFill="1" applyBorder="1" applyAlignment="1" applyProtection="1">
      <protection locked="0"/>
    </xf>
    <xf numFmtId="165" fontId="6" fillId="4" borderId="3" xfId="1" applyNumberFormat="1" applyFont="1" applyFill="1" applyBorder="1" applyAlignment="1" applyProtection="1"/>
    <xf numFmtId="43" fontId="6" fillId="4" borderId="3" xfId="1" applyFont="1" applyFill="1" applyBorder="1" applyAlignment="1" applyProtection="1"/>
    <xf numFmtId="165" fontId="1" fillId="0" borderId="0" xfId="1" applyNumberFormat="1" applyFont="1" applyFill="1" applyBorder="1" applyAlignment="1">
      <alignment horizontal="left"/>
    </xf>
    <xf numFmtId="165" fontId="6" fillId="4" borderId="11" xfId="1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165" fontId="6" fillId="4" borderId="3" xfId="1" applyNumberFormat="1" applyFont="1" applyFill="1" applyBorder="1" applyAlignment="1">
      <alignment horizontal="center"/>
    </xf>
    <xf numFmtId="9" fontId="6" fillId="4" borderId="3" xfId="3" applyFont="1" applyFill="1" applyBorder="1" applyProtection="1">
      <protection locked="0"/>
    </xf>
    <xf numFmtId="165" fontId="6" fillId="4" borderId="9" xfId="1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9" fontId="6" fillId="0" borderId="0" xfId="3" applyFont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165" fontId="6" fillId="4" borderId="3" xfId="1" applyNumberFormat="1" applyFont="1" applyFill="1" applyBorder="1" applyAlignment="1" applyProtection="1">
      <protection locked="0"/>
    </xf>
    <xf numFmtId="0" fontId="3" fillId="6" borderId="0" xfId="0" applyFont="1" applyFill="1"/>
    <xf numFmtId="0" fontId="5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5" fontId="1" fillId="7" borderId="11" xfId="1" applyNumberFormat="1" applyFont="1" applyFill="1" applyBorder="1" applyAlignment="1">
      <alignment horizontal="center"/>
    </xf>
    <xf numFmtId="165" fontId="1" fillId="7" borderId="3" xfId="1" applyNumberFormat="1" applyFont="1" applyFill="1" applyBorder="1" applyAlignment="1">
      <alignment horizontal="center"/>
    </xf>
    <xf numFmtId="165" fontId="6" fillId="7" borderId="3" xfId="1" applyNumberFormat="1" applyFont="1" applyFill="1" applyBorder="1"/>
    <xf numFmtId="165" fontId="5" fillId="7" borderId="0" xfId="1" applyNumberFormat="1" applyFont="1" applyFill="1" applyBorder="1" applyProtection="1">
      <protection locked="0"/>
    </xf>
    <xf numFmtId="165" fontId="6" fillId="7" borderId="3" xfId="1" applyNumberFormat="1" applyFont="1" applyFill="1" applyBorder="1" applyProtection="1">
      <protection locked="0"/>
    </xf>
    <xf numFmtId="165" fontId="5" fillId="7" borderId="0" xfId="0" applyNumberFormat="1" applyFont="1" applyFill="1" applyBorder="1"/>
    <xf numFmtId="165" fontId="5" fillId="7" borderId="0" xfId="0" applyNumberFormat="1" applyFont="1" applyFill="1"/>
    <xf numFmtId="0" fontId="0" fillId="7" borderId="0" xfId="0" applyFill="1"/>
    <xf numFmtId="165" fontId="1" fillId="7" borderId="0" xfId="0" applyNumberFormat="1" applyFont="1" applyFill="1" applyBorder="1"/>
    <xf numFmtId="0" fontId="0" fillId="7" borderId="3" xfId="0" applyFill="1" applyBorder="1" applyAlignment="1">
      <alignment horizontal="left"/>
    </xf>
    <xf numFmtId="0" fontId="13" fillId="8" borderId="3" xfId="0" applyFont="1" applyFill="1" applyBorder="1" applyAlignment="1" applyProtection="1">
      <alignment horizontal="center" vertical="center" textRotation="90" wrapText="1"/>
    </xf>
    <xf numFmtId="0" fontId="0" fillId="0" borderId="3" xfId="0" applyBorder="1"/>
    <xf numFmtId="0" fontId="15" fillId="0" borderId="3" xfId="0" applyFont="1" applyFill="1" applyBorder="1" applyAlignment="1" applyProtection="1">
      <alignment vertical="center" wrapText="1"/>
    </xf>
    <xf numFmtId="166" fontId="15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/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Border="1"/>
    <xf numFmtId="0" fontId="13" fillId="0" borderId="3" xfId="0" applyFont="1" applyFill="1" applyBorder="1" applyAlignment="1" applyProtection="1">
      <alignment vertical="center" wrapText="1"/>
    </xf>
    <xf numFmtId="166" fontId="6" fillId="0" borderId="3" xfId="0" applyNumberFormat="1" applyFont="1" applyBorder="1"/>
    <xf numFmtId="165" fontId="1" fillId="7" borderId="3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1" fontId="6" fillId="4" borderId="4" xfId="2" applyNumberFormat="1" applyFont="1" applyFill="1" applyBorder="1" applyAlignment="1">
      <alignment horizontal="center"/>
    </xf>
    <xf numFmtId="0" fontId="0" fillId="4" borderId="5" xfId="0" applyFill="1" applyBorder="1" applyAlignment="1"/>
    <xf numFmtId="0" fontId="0" fillId="4" borderId="11" xfId="0" applyFill="1" applyBorder="1" applyAlignment="1"/>
    <xf numFmtId="0" fontId="0" fillId="4" borderId="5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left"/>
    </xf>
    <xf numFmtId="0" fontId="6" fillId="0" borderId="5" xfId="0" applyFont="1" applyFill="1" applyBorder="1" applyAlignment="1" applyProtection="1">
      <alignment horizontal="left"/>
    </xf>
    <xf numFmtId="43" fontId="6" fillId="0" borderId="4" xfId="1" applyFont="1" applyFill="1" applyBorder="1" applyAlignment="1" applyProtection="1">
      <alignment horizontal="left"/>
    </xf>
    <xf numFmtId="43" fontId="6" fillId="0" borderId="5" xfId="1" applyFont="1" applyFill="1" applyBorder="1" applyAlignment="1" applyProtection="1">
      <alignment horizontal="left"/>
    </xf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" fontId="6" fillId="2" borderId="4" xfId="2" applyNumberFormat="1" applyFont="1" applyFill="1" applyBorder="1" applyAlignment="1">
      <alignment horizontal="center"/>
    </xf>
    <xf numFmtId="0" fontId="0" fillId="2" borderId="5" xfId="0" applyFill="1" applyBorder="1" applyAlignment="1"/>
    <xf numFmtId="0" fontId="0" fillId="2" borderId="11" xfId="0" applyFill="1" applyBorder="1" applyAlignment="1"/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10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1" fontId="6" fillId="0" borderId="3" xfId="2" applyNumberFormat="1" applyFont="1" applyFill="1" applyBorder="1" applyAlignment="1">
      <alignment horizontal="center" vertical="center"/>
    </xf>
    <xf numFmtId="1" fontId="6" fillId="0" borderId="7" xfId="2" applyNumberFormat="1" applyFont="1" applyFill="1" applyBorder="1" applyAlignment="1">
      <alignment horizontal="center" vertical="center"/>
    </xf>
    <xf numFmtId="1" fontId="6" fillId="0" borderId="8" xfId="2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/>
    <cellStyle name="Normal_STAT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2"/>
  <sheetViews>
    <sheetView tabSelected="1" workbookViewId="0">
      <selection activeCell="B5" sqref="B5:M5"/>
    </sheetView>
  </sheetViews>
  <sheetFormatPr defaultColWidth="9.1796875" defaultRowHeight="12.5" x14ac:dyDescent="0.25"/>
  <cols>
    <col min="1" max="16384" width="9.1796875" style="127"/>
  </cols>
  <sheetData>
    <row r="1" spans="1:14" ht="60" x14ac:dyDescent="1.1499999999999999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60" x14ac:dyDescent="1.1499999999999999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4" ht="60" x14ac:dyDescent="1.1499999999999999">
      <c r="A3" s="154"/>
      <c r="B3" s="179" t="s">
        <v>3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54"/>
    </row>
    <row r="4" spans="1:14" ht="60" x14ac:dyDescent="1.1499999999999999">
      <c r="A4" s="154"/>
      <c r="B4" s="179" t="s">
        <v>229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54"/>
    </row>
    <row r="5" spans="1:14" ht="60" x14ac:dyDescent="1.1499999999999999">
      <c r="A5" s="154"/>
      <c r="B5" s="179" t="s">
        <v>329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54"/>
    </row>
    <row r="6" spans="1:14" ht="60" x14ac:dyDescent="1.1499999999999999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1:14" ht="60" x14ac:dyDescent="1.1499999999999999">
      <c r="A7" s="154"/>
      <c r="B7" s="179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54"/>
    </row>
    <row r="8" spans="1:14" ht="60" x14ac:dyDescent="1.1499999999999999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4" ht="60" x14ac:dyDescent="1.1499999999999999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ht="60" x14ac:dyDescent="1.1499999999999999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ht="60" x14ac:dyDescent="1.1499999999999999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14" ht="60" x14ac:dyDescent="1.1499999999999999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</row>
    <row r="13" spans="1:14" ht="60" x14ac:dyDescent="1.1499999999999999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</row>
    <row r="14" spans="1:14" ht="60" x14ac:dyDescent="1.1499999999999999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</row>
    <row r="15" spans="1:14" ht="60" x14ac:dyDescent="1.1499999999999999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4" ht="60" x14ac:dyDescent="1.1499999999999999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1:14" ht="60" x14ac:dyDescent="1.1499999999999999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</row>
    <row r="18" spans="1:14" ht="60" x14ac:dyDescent="1.1499999999999999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</row>
    <row r="19" spans="1:14" ht="60" x14ac:dyDescent="1.1499999999999999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</row>
    <row r="20" spans="1:14" ht="60" x14ac:dyDescent="1.1499999999999999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</row>
    <row r="21" spans="1:14" ht="60" x14ac:dyDescent="1.1499999999999999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</row>
    <row r="22" spans="1:14" ht="60" x14ac:dyDescent="1.1499999999999999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</row>
    <row r="23" spans="1:14" ht="60" x14ac:dyDescent="1.1499999999999999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</row>
    <row r="24" spans="1:14" ht="60" x14ac:dyDescent="1.1499999999999999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</row>
    <row r="25" spans="1:14" ht="60" x14ac:dyDescent="1.1499999999999999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</row>
    <row r="26" spans="1:14" ht="60" x14ac:dyDescent="1.1499999999999999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</row>
    <row r="27" spans="1:14" ht="60" x14ac:dyDescent="1.1499999999999999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</row>
    <row r="28" spans="1:14" ht="60" x14ac:dyDescent="1.1499999999999999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</row>
    <row r="29" spans="1:14" ht="60" x14ac:dyDescent="1.1499999999999999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</row>
    <row r="30" spans="1:14" ht="60" x14ac:dyDescent="1.1499999999999999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</row>
    <row r="31" spans="1:14" ht="60" x14ac:dyDescent="1.1499999999999999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</row>
    <row r="32" spans="1:14" ht="60" x14ac:dyDescent="1.1499999999999999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</row>
  </sheetData>
  <mergeCells count="4">
    <mergeCell ref="B3:M3"/>
    <mergeCell ref="B4:M4"/>
    <mergeCell ref="B5:M5"/>
    <mergeCell ref="B7:M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9"/>
  <sheetViews>
    <sheetView workbookViewId="0">
      <selection activeCell="D11" sqref="D11"/>
    </sheetView>
  </sheetViews>
  <sheetFormatPr defaultRowHeight="12.5" x14ac:dyDescent="0.25"/>
  <cols>
    <col min="2" max="2" width="30.1796875" bestFit="1" customWidth="1"/>
    <col min="4" max="4" width="58.54296875" customWidth="1"/>
    <col min="5" max="5" width="18" bestFit="1" customWidth="1"/>
    <col min="6" max="6" width="20.453125" bestFit="1" customWidth="1"/>
    <col min="7" max="7" width="20.54296875" bestFit="1" customWidth="1"/>
    <col min="8" max="8" width="11.1796875" bestFit="1" customWidth="1"/>
    <col min="9" max="9" width="13.81640625" bestFit="1" customWidth="1"/>
    <col min="10" max="10" width="14.1796875" bestFit="1" customWidth="1"/>
    <col min="11" max="11" width="13.81640625" bestFit="1" customWidth="1"/>
    <col min="12" max="12" width="24.81640625" bestFit="1" customWidth="1"/>
    <col min="13" max="13" width="23.81640625" bestFit="1" customWidth="1"/>
    <col min="14" max="14" width="24.54296875" bestFit="1" customWidth="1"/>
    <col min="15" max="15" width="23.1796875" bestFit="1" customWidth="1"/>
    <col min="16" max="16" width="22.54296875" bestFit="1" customWidth="1"/>
    <col min="17" max="17" width="11.1796875" bestFit="1" customWidth="1"/>
    <col min="18" max="18" width="10.1796875" bestFit="1" customWidth="1"/>
    <col min="19" max="21" width="11.1796875" bestFit="1" customWidth="1"/>
    <col min="22" max="22" width="12.54296875" bestFit="1" customWidth="1"/>
    <col min="23" max="24" width="10.1796875" bestFit="1" customWidth="1"/>
    <col min="25" max="25" width="12.54296875" bestFit="1" customWidth="1"/>
    <col min="26" max="26" width="11.1796875" bestFit="1" customWidth="1"/>
    <col min="27" max="28" width="10.1796875" bestFit="1" customWidth="1"/>
    <col min="30" max="30" width="10.1796875" bestFit="1" customWidth="1"/>
    <col min="31" max="31" width="11.1796875" bestFit="1" customWidth="1"/>
    <col min="32" max="32" width="11.1796875" style="45" bestFit="1" customWidth="1"/>
    <col min="33" max="35" width="10.1796875" style="45" bestFit="1" customWidth="1"/>
    <col min="36" max="36" width="11.1796875" style="45" bestFit="1" customWidth="1"/>
    <col min="37" max="38" width="12.54296875" bestFit="1" customWidth="1"/>
    <col min="39" max="39" width="11.81640625" bestFit="1" customWidth="1"/>
  </cols>
  <sheetData>
    <row r="1" spans="1:39" ht="13.4" customHeight="1" x14ac:dyDescent="0.25">
      <c r="A1" s="213" t="s">
        <v>343</v>
      </c>
      <c r="B1" s="214"/>
      <c r="C1" s="214"/>
      <c r="D1" s="215"/>
    </row>
    <row r="2" spans="1:39" ht="13.4" customHeight="1" x14ac:dyDescent="0.25">
      <c r="A2" s="216"/>
      <c r="B2" s="217"/>
      <c r="C2" s="217"/>
      <c r="D2" s="218"/>
    </row>
    <row r="3" spans="1:39" ht="13.4" customHeight="1" x14ac:dyDescent="0.25">
      <c r="A3" s="216"/>
      <c r="B3" s="217"/>
      <c r="C3" s="217"/>
      <c r="D3" s="218"/>
      <c r="F3" s="222"/>
      <c r="G3" s="222"/>
      <c r="L3" s="222"/>
      <c r="M3" s="222"/>
      <c r="O3" s="223"/>
      <c r="P3" s="224"/>
      <c r="Q3" s="224"/>
      <c r="R3" s="223"/>
      <c r="S3" s="224"/>
      <c r="T3" s="224"/>
      <c r="U3" s="224"/>
      <c r="V3" s="224"/>
      <c r="W3" s="224"/>
      <c r="X3" s="224"/>
      <c r="Y3" s="224"/>
      <c r="Z3" s="224"/>
      <c r="AA3" s="212"/>
      <c r="AB3" s="212"/>
      <c r="AC3" s="212"/>
      <c r="AD3" s="212"/>
      <c r="AE3" s="212"/>
      <c r="AF3" s="212"/>
    </row>
    <row r="4" spans="1:39" ht="131.5" customHeight="1" x14ac:dyDescent="0.25">
      <c r="A4" s="219"/>
      <c r="B4" s="220"/>
      <c r="C4" s="220"/>
      <c r="D4" s="221"/>
      <c r="E4" s="169" t="s">
        <v>246</v>
      </c>
      <c r="F4" s="169" t="s">
        <v>344</v>
      </c>
      <c r="G4" s="169" t="s">
        <v>248</v>
      </c>
      <c r="H4" s="169" t="s">
        <v>345</v>
      </c>
      <c r="I4" s="169" t="s">
        <v>252</v>
      </c>
      <c r="J4" s="169" t="s">
        <v>346</v>
      </c>
      <c r="K4" s="169" t="s">
        <v>251</v>
      </c>
      <c r="L4" s="169" t="s">
        <v>347</v>
      </c>
      <c r="M4" s="169" t="s">
        <v>348</v>
      </c>
      <c r="N4" s="169" t="s">
        <v>349</v>
      </c>
      <c r="O4" s="169" t="s">
        <v>350</v>
      </c>
      <c r="P4" s="169" t="s">
        <v>351</v>
      </c>
      <c r="Q4" s="169" t="s">
        <v>352</v>
      </c>
      <c r="R4" s="169" t="s">
        <v>353</v>
      </c>
      <c r="S4" s="169" t="s">
        <v>354</v>
      </c>
      <c r="T4" s="169" t="s">
        <v>0</v>
      </c>
      <c r="U4" s="169" t="s">
        <v>355</v>
      </c>
      <c r="V4" s="169" t="s">
        <v>356</v>
      </c>
      <c r="W4" s="169" t="s">
        <v>357</v>
      </c>
      <c r="X4" s="169" t="s">
        <v>358</v>
      </c>
      <c r="Y4" s="169" t="s">
        <v>359</v>
      </c>
      <c r="Z4" s="169" t="s">
        <v>360</v>
      </c>
      <c r="AA4" s="169" t="s">
        <v>361</v>
      </c>
      <c r="AB4" s="169" t="s">
        <v>362</v>
      </c>
      <c r="AC4" s="169" t="s">
        <v>363</v>
      </c>
      <c r="AD4" s="169" t="s">
        <v>364</v>
      </c>
      <c r="AE4" s="169" t="s">
        <v>2</v>
      </c>
      <c r="AF4" s="169" t="s">
        <v>365</v>
      </c>
      <c r="AG4" s="169" t="s">
        <v>366</v>
      </c>
      <c r="AH4" s="169" t="s">
        <v>367</v>
      </c>
      <c r="AI4" s="169" t="s">
        <v>368</v>
      </c>
      <c r="AJ4" s="169" t="s">
        <v>369</v>
      </c>
      <c r="AK4" s="169" t="s">
        <v>370</v>
      </c>
      <c r="AL4" s="169" t="s">
        <v>371</v>
      </c>
      <c r="AM4" s="169" t="s">
        <v>372</v>
      </c>
    </row>
    <row r="5" spans="1:39" x14ac:dyDescent="0.25">
      <c r="A5" s="170"/>
      <c r="B5" s="170" t="s">
        <v>278</v>
      </c>
      <c r="C5" s="170">
        <v>9291</v>
      </c>
      <c r="D5" s="171" t="s">
        <v>393</v>
      </c>
      <c r="E5" s="172">
        <v>0</v>
      </c>
      <c r="F5" s="172">
        <v>0</v>
      </c>
      <c r="G5" s="172">
        <v>0</v>
      </c>
      <c r="H5" s="172">
        <v>0</v>
      </c>
      <c r="I5" s="172">
        <f t="shared" ref="I5:I20" si="0">SUM(E5:H5)</f>
        <v>0</v>
      </c>
      <c r="J5" s="172">
        <v>0</v>
      </c>
      <c r="K5" s="172">
        <v>0</v>
      </c>
      <c r="L5" s="172">
        <f t="shared" ref="L5:L20" si="1">J5+K5</f>
        <v>0</v>
      </c>
      <c r="M5" s="172">
        <v>0</v>
      </c>
      <c r="N5" s="172">
        <v>0</v>
      </c>
      <c r="O5" s="172">
        <v>0</v>
      </c>
      <c r="P5" s="172">
        <v>0</v>
      </c>
      <c r="Q5" s="172">
        <v>0</v>
      </c>
      <c r="R5" s="172">
        <v>0</v>
      </c>
      <c r="S5" s="172">
        <v>0</v>
      </c>
      <c r="T5" s="172">
        <v>0</v>
      </c>
      <c r="U5" s="172">
        <v>0</v>
      </c>
      <c r="V5" s="172">
        <f t="shared" ref="V5:V20" si="2">SUM(M5:U5)</f>
        <v>0</v>
      </c>
      <c r="W5" s="172">
        <v>0</v>
      </c>
      <c r="X5" s="172">
        <v>0</v>
      </c>
      <c r="Y5" s="172">
        <v>0</v>
      </c>
      <c r="Z5" s="172">
        <v>0</v>
      </c>
      <c r="AA5" s="172">
        <v>0</v>
      </c>
      <c r="AB5" s="172">
        <v>0</v>
      </c>
      <c r="AC5" s="172">
        <v>0</v>
      </c>
      <c r="AD5" s="172">
        <v>0</v>
      </c>
      <c r="AE5" s="172">
        <v>0</v>
      </c>
      <c r="AF5" s="172">
        <v>0</v>
      </c>
      <c r="AG5" s="172">
        <v>0</v>
      </c>
      <c r="AH5" s="172">
        <v>0</v>
      </c>
      <c r="AI5" s="172">
        <v>0</v>
      </c>
      <c r="AJ5" s="172">
        <f t="shared" ref="AJ5:AJ20" si="3">SUM(AF5:AI5)</f>
        <v>0</v>
      </c>
      <c r="AK5" s="172">
        <v>0</v>
      </c>
      <c r="AL5" s="172">
        <f t="shared" ref="AL5:AL20" si="4">SUM(W5:AE5)+AJ5+AK5</f>
        <v>0</v>
      </c>
      <c r="AM5" s="172">
        <f t="shared" ref="AM5:AM20" si="5">V5-AL5</f>
        <v>0</v>
      </c>
    </row>
    <row r="6" spans="1:39" x14ac:dyDescent="0.25">
      <c r="A6" s="170"/>
      <c r="B6" s="170" t="s">
        <v>278</v>
      </c>
      <c r="C6" s="170">
        <v>9267</v>
      </c>
      <c r="D6" s="171" t="s">
        <v>394</v>
      </c>
      <c r="E6" s="172">
        <v>662626</v>
      </c>
      <c r="F6" s="172">
        <v>41036</v>
      </c>
      <c r="G6" s="172">
        <v>365143</v>
      </c>
      <c r="H6" s="172">
        <v>0</v>
      </c>
      <c r="I6" s="172">
        <f t="shared" si="0"/>
        <v>1068805</v>
      </c>
      <c r="J6" s="172">
        <v>488</v>
      </c>
      <c r="K6" s="172">
        <v>1068317</v>
      </c>
      <c r="L6" s="172">
        <f t="shared" si="1"/>
        <v>1068805</v>
      </c>
      <c r="M6" s="172">
        <v>0</v>
      </c>
      <c r="N6" s="172">
        <v>0</v>
      </c>
      <c r="O6" s="172">
        <v>0</v>
      </c>
      <c r="P6" s="172">
        <v>11786</v>
      </c>
      <c r="Q6" s="172">
        <v>1800</v>
      </c>
      <c r="R6" s="172">
        <v>0</v>
      </c>
      <c r="S6" s="172">
        <v>13114</v>
      </c>
      <c r="T6" s="172">
        <v>25025</v>
      </c>
      <c r="U6" s="172">
        <v>0</v>
      </c>
      <c r="V6" s="172">
        <f t="shared" si="2"/>
        <v>51725</v>
      </c>
      <c r="W6" s="172">
        <v>13560</v>
      </c>
      <c r="X6" s="172">
        <v>0</v>
      </c>
      <c r="Y6" s="172">
        <v>1539</v>
      </c>
      <c r="Z6" s="172">
        <v>4830</v>
      </c>
      <c r="AA6" s="172">
        <v>0</v>
      </c>
      <c r="AB6" s="172">
        <v>0</v>
      </c>
      <c r="AC6" s="172">
        <v>0</v>
      </c>
      <c r="AD6" s="172">
        <v>0</v>
      </c>
      <c r="AE6" s="172">
        <v>20036</v>
      </c>
      <c r="AF6" s="172">
        <v>3000</v>
      </c>
      <c r="AG6" s="172">
        <v>0</v>
      </c>
      <c r="AH6" s="172">
        <v>0</v>
      </c>
      <c r="AI6" s="172">
        <v>0</v>
      </c>
      <c r="AJ6" s="172">
        <f t="shared" si="3"/>
        <v>3000</v>
      </c>
      <c r="AK6" s="172">
        <v>7164</v>
      </c>
      <c r="AL6" s="172">
        <f t="shared" si="4"/>
        <v>50129</v>
      </c>
      <c r="AM6" s="172">
        <f t="shared" si="5"/>
        <v>1596</v>
      </c>
    </row>
    <row r="7" spans="1:39" x14ac:dyDescent="0.25">
      <c r="A7" s="170"/>
      <c r="B7" s="170" t="s">
        <v>278</v>
      </c>
      <c r="C7" s="170">
        <v>9262</v>
      </c>
      <c r="D7" s="171" t="s">
        <v>395</v>
      </c>
      <c r="E7" s="172">
        <v>145000</v>
      </c>
      <c r="F7" s="172">
        <v>2707</v>
      </c>
      <c r="G7" s="172">
        <v>26736</v>
      </c>
      <c r="H7" s="172">
        <v>286</v>
      </c>
      <c r="I7" s="172">
        <f t="shared" si="0"/>
        <v>174729</v>
      </c>
      <c r="J7" s="172">
        <v>99</v>
      </c>
      <c r="K7" s="172">
        <v>174630</v>
      </c>
      <c r="L7" s="172">
        <f t="shared" si="1"/>
        <v>174729</v>
      </c>
      <c r="M7" s="172">
        <v>0</v>
      </c>
      <c r="N7" s="172">
        <v>0</v>
      </c>
      <c r="O7" s="172">
        <v>0</v>
      </c>
      <c r="P7" s="172">
        <v>5018</v>
      </c>
      <c r="Q7" s="172">
        <v>0</v>
      </c>
      <c r="R7" s="172">
        <v>0</v>
      </c>
      <c r="S7" s="172">
        <v>917</v>
      </c>
      <c r="T7" s="172">
        <v>1517</v>
      </c>
      <c r="U7" s="172">
        <v>0</v>
      </c>
      <c r="V7" s="172">
        <f t="shared" si="2"/>
        <v>7452</v>
      </c>
      <c r="W7" s="172">
        <v>1200</v>
      </c>
      <c r="X7" s="172">
        <v>600</v>
      </c>
      <c r="Y7" s="172">
        <v>0</v>
      </c>
      <c r="Z7" s="172">
        <v>0</v>
      </c>
      <c r="AA7" s="172">
        <v>1560</v>
      </c>
      <c r="AB7" s="172">
        <v>0</v>
      </c>
      <c r="AC7" s="172">
        <v>0</v>
      </c>
      <c r="AD7" s="172">
        <v>0</v>
      </c>
      <c r="AE7" s="172">
        <v>9499</v>
      </c>
      <c r="AF7" s="172">
        <v>250</v>
      </c>
      <c r="AG7" s="172">
        <v>0</v>
      </c>
      <c r="AH7" s="172">
        <v>150</v>
      </c>
      <c r="AI7" s="172">
        <v>0</v>
      </c>
      <c r="AJ7" s="172">
        <f t="shared" si="3"/>
        <v>400</v>
      </c>
      <c r="AK7" s="172">
        <v>1988</v>
      </c>
      <c r="AL7" s="172">
        <f t="shared" si="4"/>
        <v>15247</v>
      </c>
      <c r="AM7" s="172">
        <f t="shared" si="5"/>
        <v>-7795</v>
      </c>
    </row>
    <row r="8" spans="1:39" x14ac:dyDescent="0.25">
      <c r="A8" s="170"/>
      <c r="B8" s="170" t="s">
        <v>278</v>
      </c>
      <c r="C8" s="170">
        <v>9263</v>
      </c>
      <c r="D8" s="171" t="s">
        <v>396</v>
      </c>
      <c r="E8" s="172">
        <v>2681194</v>
      </c>
      <c r="F8" s="172">
        <v>1517757</v>
      </c>
      <c r="G8" s="172">
        <v>1914412</v>
      </c>
      <c r="H8" s="172">
        <v>24934</v>
      </c>
      <c r="I8" s="172">
        <f t="shared" si="0"/>
        <v>6138297</v>
      </c>
      <c r="J8" s="172">
        <v>40172</v>
      </c>
      <c r="K8" s="172">
        <v>6018125</v>
      </c>
      <c r="L8" s="172">
        <f t="shared" si="1"/>
        <v>6058297</v>
      </c>
      <c r="M8" s="172">
        <v>0</v>
      </c>
      <c r="N8" s="172">
        <v>8120</v>
      </c>
      <c r="O8" s="172">
        <v>541</v>
      </c>
      <c r="P8" s="172">
        <v>33516</v>
      </c>
      <c r="Q8" s="172">
        <v>49096</v>
      </c>
      <c r="R8" s="172">
        <v>0</v>
      </c>
      <c r="S8" s="172">
        <v>78291</v>
      </c>
      <c r="T8" s="172">
        <v>10494</v>
      </c>
      <c r="U8" s="172">
        <v>0</v>
      </c>
      <c r="V8" s="172">
        <f t="shared" si="2"/>
        <v>180058</v>
      </c>
      <c r="W8" s="172">
        <v>325</v>
      </c>
      <c r="X8" s="172">
        <v>0</v>
      </c>
      <c r="Y8" s="172">
        <v>57971</v>
      </c>
      <c r="Z8" s="172">
        <v>15913</v>
      </c>
      <c r="AA8" s="172">
        <v>723</v>
      </c>
      <c r="AB8" s="172">
        <v>13598</v>
      </c>
      <c r="AC8" s="172">
        <v>0</v>
      </c>
      <c r="AD8" s="172">
        <v>326</v>
      </c>
      <c r="AE8" s="172">
        <v>38243</v>
      </c>
      <c r="AF8" s="172">
        <v>3160</v>
      </c>
      <c r="AG8" s="172">
        <v>0</v>
      </c>
      <c r="AH8" s="172">
        <v>1309</v>
      </c>
      <c r="AI8" s="172">
        <v>0</v>
      </c>
      <c r="AJ8" s="172">
        <f t="shared" si="3"/>
        <v>4469</v>
      </c>
      <c r="AK8" s="172">
        <v>46315</v>
      </c>
      <c r="AL8" s="172">
        <f t="shared" si="4"/>
        <v>177883</v>
      </c>
      <c r="AM8" s="172">
        <f t="shared" si="5"/>
        <v>2175</v>
      </c>
    </row>
    <row r="9" spans="1:39" x14ac:dyDescent="0.25">
      <c r="A9" s="170"/>
      <c r="B9" s="170" t="s">
        <v>278</v>
      </c>
      <c r="C9" s="170">
        <v>9264</v>
      </c>
      <c r="D9" s="171" t="s">
        <v>397</v>
      </c>
      <c r="E9" s="172">
        <v>917000</v>
      </c>
      <c r="F9" s="172">
        <v>10125</v>
      </c>
      <c r="G9" s="172">
        <v>59934</v>
      </c>
      <c r="H9" s="172">
        <v>1131</v>
      </c>
      <c r="I9" s="172">
        <f t="shared" si="0"/>
        <v>988190</v>
      </c>
      <c r="J9" s="172">
        <v>405</v>
      </c>
      <c r="K9" s="172">
        <v>987785</v>
      </c>
      <c r="L9" s="172">
        <f t="shared" si="1"/>
        <v>988190</v>
      </c>
      <c r="M9" s="172">
        <v>0</v>
      </c>
      <c r="N9" s="172">
        <v>0</v>
      </c>
      <c r="O9" s="172">
        <v>0</v>
      </c>
      <c r="P9" s="172">
        <v>24295</v>
      </c>
      <c r="Q9" s="172">
        <v>0</v>
      </c>
      <c r="R9" s="172">
        <v>0</v>
      </c>
      <c r="S9" s="172">
        <v>1406</v>
      </c>
      <c r="T9" s="172">
        <v>20311</v>
      </c>
      <c r="U9" s="172">
        <v>6446</v>
      </c>
      <c r="V9" s="172">
        <f t="shared" si="2"/>
        <v>52458</v>
      </c>
      <c r="W9" s="172">
        <v>0</v>
      </c>
      <c r="X9" s="172">
        <v>0</v>
      </c>
      <c r="Y9" s="172">
        <v>0</v>
      </c>
      <c r="Z9" s="172">
        <v>0</v>
      </c>
      <c r="AA9" s="172">
        <v>0</v>
      </c>
      <c r="AB9" s="172">
        <v>0</v>
      </c>
      <c r="AC9" s="172">
        <v>0</v>
      </c>
      <c r="AD9" s="172">
        <v>0</v>
      </c>
      <c r="AE9" s="172">
        <v>40762</v>
      </c>
      <c r="AF9" s="172">
        <v>1900</v>
      </c>
      <c r="AG9" s="172">
        <v>0</v>
      </c>
      <c r="AH9" s="172">
        <v>243</v>
      </c>
      <c r="AI9" s="172">
        <v>0</v>
      </c>
      <c r="AJ9" s="172">
        <f t="shared" si="3"/>
        <v>2143</v>
      </c>
      <c r="AK9" s="172">
        <v>14611</v>
      </c>
      <c r="AL9" s="172">
        <f t="shared" si="4"/>
        <v>57516</v>
      </c>
      <c r="AM9" s="172">
        <f t="shared" si="5"/>
        <v>-5058</v>
      </c>
    </row>
    <row r="10" spans="1:39" x14ac:dyDescent="0.25">
      <c r="A10" s="170"/>
      <c r="B10" s="170" t="s">
        <v>278</v>
      </c>
      <c r="C10" s="170">
        <v>9265</v>
      </c>
      <c r="D10" s="171" t="s">
        <v>398</v>
      </c>
      <c r="E10" s="172">
        <v>1310507</v>
      </c>
      <c r="F10" s="172">
        <v>158208</v>
      </c>
      <c r="G10" s="172">
        <v>117907</v>
      </c>
      <c r="H10" s="172">
        <v>1816</v>
      </c>
      <c r="I10" s="172">
        <f t="shared" si="0"/>
        <v>1588438</v>
      </c>
      <c r="J10" s="172">
        <v>1966</v>
      </c>
      <c r="K10" s="172">
        <v>1586472</v>
      </c>
      <c r="L10" s="172">
        <f t="shared" si="1"/>
        <v>1588438</v>
      </c>
      <c r="M10" s="172">
        <v>1753</v>
      </c>
      <c r="N10" s="172">
        <v>0</v>
      </c>
      <c r="O10" s="172">
        <v>67908</v>
      </c>
      <c r="P10" s="172">
        <v>43107</v>
      </c>
      <c r="Q10" s="172">
        <v>0</v>
      </c>
      <c r="R10" s="172">
        <v>0</v>
      </c>
      <c r="S10" s="172">
        <v>3091</v>
      </c>
      <c r="T10" s="172">
        <v>19925</v>
      </c>
      <c r="U10" s="172">
        <v>1543</v>
      </c>
      <c r="V10" s="172">
        <f t="shared" si="2"/>
        <v>137327</v>
      </c>
      <c r="W10" s="172">
        <v>2400</v>
      </c>
      <c r="X10" s="172">
        <v>0</v>
      </c>
      <c r="Y10" s="172">
        <v>45346</v>
      </c>
      <c r="Z10" s="172">
        <v>26513</v>
      </c>
      <c r="AA10" s="172">
        <v>0</v>
      </c>
      <c r="AB10" s="172">
        <v>1055</v>
      </c>
      <c r="AC10" s="172">
        <v>0</v>
      </c>
      <c r="AD10" s="172">
        <v>25499</v>
      </c>
      <c r="AE10" s="172">
        <v>29132</v>
      </c>
      <c r="AF10" s="172">
        <v>750</v>
      </c>
      <c r="AG10" s="172">
        <v>0</v>
      </c>
      <c r="AH10" s="172">
        <v>0</v>
      </c>
      <c r="AI10" s="172">
        <v>0</v>
      </c>
      <c r="AJ10" s="172">
        <f t="shared" si="3"/>
        <v>750</v>
      </c>
      <c r="AK10" s="172">
        <v>16354</v>
      </c>
      <c r="AL10" s="172">
        <f t="shared" si="4"/>
        <v>147049</v>
      </c>
      <c r="AM10" s="172">
        <f t="shared" si="5"/>
        <v>-9722</v>
      </c>
    </row>
    <row r="11" spans="1:39" x14ac:dyDescent="0.25">
      <c r="A11" s="170"/>
      <c r="B11" s="170" t="s">
        <v>278</v>
      </c>
      <c r="C11" s="170">
        <v>9271</v>
      </c>
      <c r="D11" s="171" t="s">
        <v>399</v>
      </c>
      <c r="E11" s="172">
        <v>331292</v>
      </c>
      <c r="F11" s="172">
        <v>13158</v>
      </c>
      <c r="G11" s="172">
        <v>666094</v>
      </c>
      <c r="H11" s="172">
        <v>4650</v>
      </c>
      <c r="I11" s="172">
        <f t="shared" si="0"/>
        <v>1015194</v>
      </c>
      <c r="J11" s="172">
        <v>746</v>
      </c>
      <c r="K11" s="172">
        <v>1014448</v>
      </c>
      <c r="L11" s="172">
        <f t="shared" si="1"/>
        <v>1015194</v>
      </c>
      <c r="M11" s="172">
        <v>0</v>
      </c>
      <c r="N11" s="172">
        <v>0</v>
      </c>
      <c r="O11" s="172">
        <v>0</v>
      </c>
      <c r="P11" s="172">
        <v>32365</v>
      </c>
      <c r="Q11" s="172">
        <v>0</v>
      </c>
      <c r="R11" s="172">
        <v>0</v>
      </c>
      <c r="S11" s="172">
        <v>21982</v>
      </c>
      <c r="T11" s="172">
        <v>0</v>
      </c>
      <c r="U11" s="172">
        <v>2312</v>
      </c>
      <c r="V11" s="172">
        <f t="shared" si="2"/>
        <v>56659</v>
      </c>
      <c r="W11" s="172">
        <v>0</v>
      </c>
      <c r="X11" s="172">
        <v>0</v>
      </c>
      <c r="Y11" s="172">
        <v>47972</v>
      </c>
      <c r="Z11" s="172">
        <v>0</v>
      </c>
      <c r="AA11" s="172">
        <v>0</v>
      </c>
      <c r="AB11" s="172">
        <v>0</v>
      </c>
      <c r="AC11" s="172">
        <v>0</v>
      </c>
      <c r="AD11" s="172">
        <v>0</v>
      </c>
      <c r="AE11" s="172">
        <v>5720</v>
      </c>
      <c r="AF11" s="172">
        <v>2800</v>
      </c>
      <c r="AG11" s="172">
        <v>0</v>
      </c>
      <c r="AH11" s="172">
        <v>561</v>
      </c>
      <c r="AI11" s="172">
        <v>0</v>
      </c>
      <c r="AJ11" s="172">
        <f t="shared" si="3"/>
        <v>3361</v>
      </c>
      <c r="AK11" s="172">
        <v>7828</v>
      </c>
      <c r="AL11" s="172">
        <f t="shared" si="4"/>
        <v>64881</v>
      </c>
      <c r="AM11" s="172">
        <f t="shared" si="5"/>
        <v>-8222</v>
      </c>
    </row>
    <row r="12" spans="1:39" x14ac:dyDescent="0.25">
      <c r="A12" s="170"/>
      <c r="B12" s="170" t="s">
        <v>278</v>
      </c>
      <c r="C12" s="170">
        <v>9315</v>
      </c>
      <c r="D12" s="171" t="s">
        <v>400</v>
      </c>
      <c r="E12" s="172">
        <v>7763000</v>
      </c>
      <c r="F12" s="172">
        <v>731652</v>
      </c>
      <c r="G12" s="172">
        <v>69606</v>
      </c>
      <c r="H12" s="172">
        <v>1203</v>
      </c>
      <c r="I12" s="172">
        <f t="shared" si="0"/>
        <v>8565461</v>
      </c>
      <c r="J12" s="172">
        <v>1820</v>
      </c>
      <c r="K12" s="172">
        <v>8563641</v>
      </c>
      <c r="L12" s="172">
        <f t="shared" si="1"/>
        <v>8565461</v>
      </c>
      <c r="M12" s="172">
        <v>0</v>
      </c>
      <c r="N12" s="172">
        <v>8000</v>
      </c>
      <c r="O12" s="172">
        <v>0</v>
      </c>
      <c r="P12" s="172">
        <v>148912</v>
      </c>
      <c r="Q12" s="172">
        <v>0</v>
      </c>
      <c r="R12" s="172">
        <v>0</v>
      </c>
      <c r="S12" s="172">
        <v>566</v>
      </c>
      <c r="T12" s="172">
        <v>66044</v>
      </c>
      <c r="U12" s="172">
        <v>17027</v>
      </c>
      <c r="V12" s="172">
        <f t="shared" si="2"/>
        <v>240549</v>
      </c>
      <c r="W12" s="172">
        <v>0</v>
      </c>
      <c r="X12" s="172">
        <v>0</v>
      </c>
      <c r="Y12" s="172">
        <v>74578</v>
      </c>
      <c r="Z12" s="172">
        <v>38810</v>
      </c>
      <c r="AA12" s="172">
        <v>0</v>
      </c>
      <c r="AB12" s="172">
        <v>0</v>
      </c>
      <c r="AC12" s="172">
        <v>0</v>
      </c>
      <c r="AD12" s="172">
        <v>0</v>
      </c>
      <c r="AE12" s="172">
        <v>65064</v>
      </c>
      <c r="AF12" s="172">
        <v>7137</v>
      </c>
      <c r="AG12" s="172">
        <v>0</v>
      </c>
      <c r="AH12" s="172">
        <v>783</v>
      </c>
      <c r="AI12" s="172">
        <v>3687</v>
      </c>
      <c r="AJ12" s="172">
        <f t="shared" si="3"/>
        <v>11607</v>
      </c>
      <c r="AK12" s="172">
        <v>46098</v>
      </c>
      <c r="AL12" s="172">
        <f t="shared" si="4"/>
        <v>236157</v>
      </c>
      <c r="AM12" s="172">
        <f t="shared" si="5"/>
        <v>4392</v>
      </c>
    </row>
    <row r="13" spans="1:39" x14ac:dyDescent="0.25">
      <c r="A13" s="170"/>
      <c r="B13" s="170" t="s">
        <v>278</v>
      </c>
      <c r="C13" s="170">
        <v>9989</v>
      </c>
      <c r="D13" s="171" t="s">
        <v>401</v>
      </c>
      <c r="E13" s="172">
        <v>603069</v>
      </c>
      <c r="F13" s="172">
        <v>5000</v>
      </c>
      <c r="G13" s="172">
        <v>71493</v>
      </c>
      <c r="H13" s="172">
        <v>0</v>
      </c>
      <c r="I13" s="172">
        <f t="shared" si="0"/>
        <v>679562</v>
      </c>
      <c r="J13" s="172">
        <v>0</v>
      </c>
      <c r="K13" s="172">
        <v>679562</v>
      </c>
      <c r="L13" s="172">
        <f t="shared" si="1"/>
        <v>679562</v>
      </c>
      <c r="M13" s="172">
        <v>0</v>
      </c>
      <c r="N13" s="172">
        <v>0</v>
      </c>
      <c r="O13" s="172">
        <v>0</v>
      </c>
      <c r="P13" s="172">
        <v>64311</v>
      </c>
      <c r="Q13" s="172">
        <v>5467</v>
      </c>
      <c r="R13" s="172">
        <v>0</v>
      </c>
      <c r="S13" s="172">
        <v>2200</v>
      </c>
      <c r="T13" s="172">
        <v>0</v>
      </c>
      <c r="U13" s="172">
        <v>4314</v>
      </c>
      <c r="V13" s="172">
        <f t="shared" si="2"/>
        <v>76292</v>
      </c>
      <c r="W13" s="172">
        <v>455</v>
      </c>
      <c r="X13" s="172">
        <v>5595</v>
      </c>
      <c r="Y13" s="172">
        <v>52581</v>
      </c>
      <c r="Z13" s="172">
        <v>172</v>
      </c>
      <c r="AA13" s="172">
        <v>150</v>
      </c>
      <c r="AB13" s="172">
        <v>0</v>
      </c>
      <c r="AC13" s="172">
        <v>0</v>
      </c>
      <c r="AD13" s="172">
        <v>0</v>
      </c>
      <c r="AE13" s="172">
        <v>11850</v>
      </c>
      <c r="AF13" s="172">
        <v>250</v>
      </c>
      <c r="AG13" s="172">
        <v>0</v>
      </c>
      <c r="AH13" s="172">
        <v>0</v>
      </c>
      <c r="AI13" s="172">
        <v>467</v>
      </c>
      <c r="AJ13" s="172">
        <f t="shared" si="3"/>
        <v>717</v>
      </c>
      <c r="AK13" s="172">
        <v>5572</v>
      </c>
      <c r="AL13" s="172">
        <f t="shared" si="4"/>
        <v>77092</v>
      </c>
      <c r="AM13" s="172">
        <f t="shared" si="5"/>
        <v>-800</v>
      </c>
    </row>
    <row r="14" spans="1:39" x14ac:dyDescent="0.25">
      <c r="A14" s="170"/>
      <c r="B14" s="170" t="s">
        <v>278</v>
      </c>
      <c r="C14" s="170">
        <v>9314</v>
      </c>
      <c r="D14" s="171" t="s">
        <v>402</v>
      </c>
      <c r="E14" s="172">
        <v>0</v>
      </c>
      <c r="F14" s="172">
        <v>0</v>
      </c>
      <c r="G14" s="172">
        <v>84681</v>
      </c>
      <c r="H14" s="172">
        <v>3149</v>
      </c>
      <c r="I14" s="172">
        <f t="shared" si="0"/>
        <v>87830</v>
      </c>
      <c r="J14" s="172">
        <v>90</v>
      </c>
      <c r="K14" s="172">
        <v>87740</v>
      </c>
      <c r="L14" s="172">
        <f t="shared" si="1"/>
        <v>87830</v>
      </c>
      <c r="M14" s="172">
        <v>0</v>
      </c>
      <c r="N14" s="172">
        <v>0</v>
      </c>
      <c r="O14" s="172">
        <v>27760</v>
      </c>
      <c r="P14" s="172">
        <v>60874</v>
      </c>
      <c r="Q14" s="172">
        <v>325</v>
      </c>
      <c r="R14" s="172">
        <v>0</v>
      </c>
      <c r="S14" s="172">
        <v>1509</v>
      </c>
      <c r="T14" s="172">
        <v>46712</v>
      </c>
      <c r="U14" s="172">
        <v>0</v>
      </c>
      <c r="V14" s="172">
        <f t="shared" si="2"/>
        <v>137180</v>
      </c>
      <c r="W14" s="172">
        <v>3456</v>
      </c>
      <c r="X14" s="172">
        <v>0</v>
      </c>
      <c r="Y14" s="172">
        <v>73812</v>
      </c>
      <c r="Z14" s="172">
        <v>0</v>
      </c>
      <c r="AA14" s="172">
        <v>0</v>
      </c>
      <c r="AB14" s="172">
        <v>0</v>
      </c>
      <c r="AC14" s="172">
        <v>0</v>
      </c>
      <c r="AD14" s="172">
        <v>34757</v>
      </c>
      <c r="AE14" s="172">
        <v>13649</v>
      </c>
      <c r="AF14" s="172">
        <v>2400</v>
      </c>
      <c r="AG14" s="172">
        <v>0</v>
      </c>
      <c r="AH14" s="172">
        <v>192</v>
      </c>
      <c r="AI14" s="172">
        <v>826</v>
      </c>
      <c r="AJ14" s="172">
        <f t="shared" si="3"/>
        <v>3418</v>
      </c>
      <c r="AK14" s="172">
        <v>16495</v>
      </c>
      <c r="AL14" s="172">
        <f t="shared" si="4"/>
        <v>145587</v>
      </c>
      <c r="AM14" s="172">
        <f t="shared" si="5"/>
        <v>-8407</v>
      </c>
    </row>
    <row r="15" spans="1:39" x14ac:dyDescent="0.25">
      <c r="A15" s="170"/>
      <c r="B15" s="170" t="s">
        <v>278</v>
      </c>
      <c r="C15" s="170"/>
      <c r="D15" s="171" t="s">
        <v>403</v>
      </c>
      <c r="E15" s="172">
        <v>2050000</v>
      </c>
      <c r="F15" s="172">
        <v>5689</v>
      </c>
      <c r="G15" s="172">
        <v>259225</v>
      </c>
      <c r="H15" s="172">
        <v>2484</v>
      </c>
      <c r="I15" s="172">
        <f t="shared" si="0"/>
        <v>2317398</v>
      </c>
      <c r="J15" s="172">
        <v>1834</v>
      </c>
      <c r="K15" s="172">
        <v>2315564</v>
      </c>
      <c r="L15" s="172">
        <f t="shared" si="1"/>
        <v>2317398</v>
      </c>
      <c r="M15" s="172">
        <v>0</v>
      </c>
      <c r="N15" s="172">
        <v>0</v>
      </c>
      <c r="O15" s="172">
        <v>7804</v>
      </c>
      <c r="P15" s="172">
        <v>59829</v>
      </c>
      <c r="Q15" s="172">
        <v>805</v>
      </c>
      <c r="R15" s="172">
        <v>500</v>
      </c>
      <c r="S15" s="172">
        <v>8826</v>
      </c>
      <c r="T15" s="172">
        <v>99635</v>
      </c>
      <c r="U15" s="172">
        <v>8811</v>
      </c>
      <c r="V15" s="172">
        <f t="shared" si="2"/>
        <v>186210</v>
      </c>
      <c r="W15" s="172">
        <v>0</v>
      </c>
      <c r="X15" s="172">
        <v>0</v>
      </c>
      <c r="Y15" s="172">
        <v>65746</v>
      </c>
      <c r="Z15" s="172">
        <v>22783</v>
      </c>
      <c r="AA15" s="172">
        <v>207</v>
      </c>
      <c r="AB15" s="172">
        <v>184</v>
      </c>
      <c r="AC15" s="172">
        <v>0</v>
      </c>
      <c r="AD15" s="172">
        <v>10897</v>
      </c>
      <c r="AE15" s="172">
        <v>44149</v>
      </c>
      <c r="AF15" s="172">
        <v>7038</v>
      </c>
      <c r="AG15" s="172">
        <v>0</v>
      </c>
      <c r="AH15" s="172">
        <v>0</v>
      </c>
      <c r="AI15" s="172">
        <v>0</v>
      </c>
      <c r="AJ15" s="172">
        <f t="shared" si="3"/>
        <v>7038</v>
      </c>
      <c r="AK15" s="172">
        <v>1916</v>
      </c>
      <c r="AL15" s="172">
        <f t="shared" si="4"/>
        <v>152920</v>
      </c>
      <c r="AM15" s="172">
        <f t="shared" si="5"/>
        <v>33290</v>
      </c>
    </row>
    <row r="16" spans="1:39" x14ac:dyDescent="0.25">
      <c r="A16" s="170"/>
      <c r="B16" s="170" t="s">
        <v>278</v>
      </c>
      <c r="C16" s="170">
        <v>9330</v>
      </c>
      <c r="D16" s="171" t="s">
        <v>404</v>
      </c>
      <c r="E16" s="172">
        <v>1855824</v>
      </c>
      <c r="F16" s="172">
        <v>37216</v>
      </c>
      <c r="G16" s="172">
        <v>12177</v>
      </c>
      <c r="H16" s="172">
        <v>0</v>
      </c>
      <c r="I16" s="172">
        <f t="shared" si="0"/>
        <v>1905217</v>
      </c>
      <c r="J16" s="172">
        <v>41060</v>
      </c>
      <c r="K16" s="172">
        <v>1864157</v>
      </c>
      <c r="L16" s="172">
        <f t="shared" si="1"/>
        <v>1905217</v>
      </c>
      <c r="M16" s="172">
        <v>0</v>
      </c>
      <c r="N16" s="172">
        <v>0</v>
      </c>
      <c r="O16" s="172">
        <v>30592</v>
      </c>
      <c r="P16" s="172">
        <v>65669</v>
      </c>
      <c r="Q16" s="172">
        <v>0</v>
      </c>
      <c r="R16" s="172">
        <v>0</v>
      </c>
      <c r="S16" s="172">
        <v>265</v>
      </c>
      <c r="T16" s="172">
        <v>3702</v>
      </c>
      <c r="U16" s="172">
        <v>26764</v>
      </c>
      <c r="V16" s="172">
        <f t="shared" si="2"/>
        <v>126992</v>
      </c>
      <c r="W16" s="172">
        <v>0</v>
      </c>
      <c r="X16" s="172">
        <v>0</v>
      </c>
      <c r="Y16" s="172">
        <v>66524</v>
      </c>
      <c r="Z16" s="172">
        <v>0</v>
      </c>
      <c r="AA16" s="172">
        <v>1131</v>
      </c>
      <c r="AB16" s="172">
        <v>0</v>
      </c>
      <c r="AC16" s="172">
        <v>1087</v>
      </c>
      <c r="AD16" s="172">
        <v>1898</v>
      </c>
      <c r="AE16" s="172">
        <v>9190</v>
      </c>
      <c r="AF16" s="172">
        <v>6635</v>
      </c>
      <c r="AG16" s="172">
        <v>0</v>
      </c>
      <c r="AH16" s="172">
        <v>600</v>
      </c>
      <c r="AI16" s="172">
        <v>455</v>
      </c>
      <c r="AJ16" s="172">
        <f t="shared" si="3"/>
        <v>7690</v>
      </c>
      <c r="AK16" s="172">
        <v>77943</v>
      </c>
      <c r="AL16" s="172">
        <f t="shared" si="4"/>
        <v>165463</v>
      </c>
      <c r="AM16" s="172">
        <f t="shared" si="5"/>
        <v>-38471</v>
      </c>
    </row>
    <row r="17" spans="1:39" x14ac:dyDescent="0.25">
      <c r="A17" s="170"/>
      <c r="B17" s="170" t="s">
        <v>278</v>
      </c>
      <c r="C17" s="170">
        <v>9353</v>
      </c>
      <c r="D17" s="171" t="s">
        <v>405</v>
      </c>
      <c r="E17" s="172">
        <v>0</v>
      </c>
      <c r="F17" s="172">
        <v>0</v>
      </c>
      <c r="G17" s="172">
        <v>0</v>
      </c>
      <c r="H17" s="172">
        <v>0</v>
      </c>
      <c r="I17" s="172">
        <f t="shared" si="0"/>
        <v>0</v>
      </c>
      <c r="J17" s="172">
        <v>0</v>
      </c>
      <c r="K17" s="172">
        <v>0</v>
      </c>
      <c r="L17" s="172">
        <f t="shared" si="1"/>
        <v>0</v>
      </c>
      <c r="M17" s="172">
        <v>0</v>
      </c>
      <c r="N17" s="172">
        <v>0</v>
      </c>
      <c r="O17" s="172">
        <v>0</v>
      </c>
      <c r="P17" s="172">
        <v>0</v>
      </c>
      <c r="Q17" s="172">
        <v>0</v>
      </c>
      <c r="R17" s="172">
        <v>0</v>
      </c>
      <c r="S17" s="172">
        <v>0</v>
      </c>
      <c r="T17" s="172">
        <v>0</v>
      </c>
      <c r="U17" s="172">
        <v>0</v>
      </c>
      <c r="V17" s="172">
        <f t="shared" si="2"/>
        <v>0</v>
      </c>
      <c r="W17" s="172">
        <v>0</v>
      </c>
      <c r="X17" s="172">
        <v>0</v>
      </c>
      <c r="Y17" s="172">
        <v>0</v>
      </c>
      <c r="Z17" s="172">
        <v>0</v>
      </c>
      <c r="AA17" s="172">
        <v>0</v>
      </c>
      <c r="AB17" s="172">
        <v>0</v>
      </c>
      <c r="AC17" s="172">
        <v>0</v>
      </c>
      <c r="AD17" s="172">
        <v>0</v>
      </c>
      <c r="AE17" s="172">
        <v>0</v>
      </c>
      <c r="AF17" s="172">
        <v>0</v>
      </c>
      <c r="AG17" s="172">
        <v>0</v>
      </c>
      <c r="AH17" s="172">
        <v>0</v>
      </c>
      <c r="AI17" s="172">
        <v>0</v>
      </c>
      <c r="AJ17" s="172">
        <f t="shared" si="3"/>
        <v>0</v>
      </c>
      <c r="AK17" s="172">
        <v>0</v>
      </c>
      <c r="AL17" s="172">
        <f t="shared" si="4"/>
        <v>0</v>
      </c>
      <c r="AM17" s="172">
        <f t="shared" si="5"/>
        <v>0</v>
      </c>
    </row>
    <row r="18" spans="1:39" x14ac:dyDescent="0.25">
      <c r="A18" s="170"/>
      <c r="B18" s="170" t="s">
        <v>278</v>
      </c>
      <c r="C18" s="170">
        <v>13657</v>
      </c>
      <c r="D18" s="171" t="s">
        <v>406</v>
      </c>
      <c r="E18" s="172">
        <v>198000</v>
      </c>
      <c r="F18" s="172">
        <v>32325</v>
      </c>
      <c r="G18" s="172">
        <v>38153</v>
      </c>
      <c r="H18" s="172">
        <v>0</v>
      </c>
      <c r="I18" s="172">
        <f t="shared" si="0"/>
        <v>268478</v>
      </c>
      <c r="J18" s="172">
        <v>0</v>
      </c>
      <c r="K18" s="172">
        <v>263478</v>
      </c>
      <c r="L18" s="172">
        <f t="shared" si="1"/>
        <v>263478</v>
      </c>
      <c r="M18" s="172">
        <v>0</v>
      </c>
      <c r="N18" s="172">
        <v>0</v>
      </c>
      <c r="O18" s="172">
        <v>0</v>
      </c>
      <c r="P18" s="172">
        <v>18800</v>
      </c>
      <c r="Q18" s="172">
        <v>0</v>
      </c>
      <c r="R18" s="172">
        <v>0</v>
      </c>
      <c r="S18" s="172">
        <v>1353</v>
      </c>
      <c r="T18" s="172">
        <v>0</v>
      </c>
      <c r="U18" s="172">
        <v>0</v>
      </c>
      <c r="V18" s="172">
        <f t="shared" si="2"/>
        <v>20153</v>
      </c>
      <c r="W18" s="172">
        <v>1126</v>
      </c>
      <c r="X18" s="172">
        <v>350</v>
      </c>
      <c r="Y18" s="172">
        <v>845</v>
      </c>
      <c r="Z18" s="172">
        <v>639</v>
      </c>
      <c r="AA18" s="172">
        <v>0</v>
      </c>
      <c r="AB18" s="172">
        <v>0</v>
      </c>
      <c r="AC18" s="172">
        <v>0</v>
      </c>
      <c r="AD18" s="172">
        <v>0</v>
      </c>
      <c r="AE18" s="172">
        <v>23126</v>
      </c>
      <c r="AF18" s="172">
        <v>2000</v>
      </c>
      <c r="AG18" s="172">
        <v>1000</v>
      </c>
      <c r="AH18" s="172">
        <v>0</v>
      </c>
      <c r="AI18" s="172">
        <v>0</v>
      </c>
      <c r="AJ18" s="172">
        <f t="shared" si="3"/>
        <v>3000</v>
      </c>
      <c r="AK18" s="172">
        <v>4094</v>
      </c>
      <c r="AL18" s="172">
        <f t="shared" si="4"/>
        <v>33180</v>
      </c>
      <c r="AM18" s="172">
        <f t="shared" si="5"/>
        <v>-13027</v>
      </c>
    </row>
    <row r="19" spans="1:39" x14ac:dyDescent="0.25">
      <c r="A19" s="170"/>
      <c r="B19" s="170" t="s">
        <v>278</v>
      </c>
      <c r="C19" s="170">
        <v>14317</v>
      </c>
      <c r="D19" s="171" t="s">
        <v>407</v>
      </c>
      <c r="E19" s="172">
        <v>3856707</v>
      </c>
      <c r="F19" s="172">
        <v>0</v>
      </c>
      <c r="G19" s="172">
        <v>98296</v>
      </c>
      <c r="H19" s="172">
        <v>1328</v>
      </c>
      <c r="I19" s="172">
        <f t="shared" si="0"/>
        <v>3956331</v>
      </c>
      <c r="J19" s="172">
        <v>676565</v>
      </c>
      <c r="K19" s="172">
        <v>3279766</v>
      </c>
      <c r="L19" s="172">
        <f t="shared" si="1"/>
        <v>3956331</v>
      </c>
      <c r="M19" s="172">
        <v>0</v>
      </c>
      <c r="N19" s="172">
        <v>0</v>
      </c>
      <c r="O19" s="172">
        <v>293745</v>
      </c>
      <c r="P19" s="172">
        <v>101932</v>
      </c>
      <c r="Q19" s="172">
        <v>79313</v>
      </c>
      <c r="R19" s="172">
        <v>0</v>
      </c>
      <c r="S19" s="172">
        <v>4546</v>
      </c>
      <c r="T19" s="172">
        <v>56474</v>
      </c>
      <c r="U19" s="172">
        <v>4533</v>
      </c>
      <c r="V19" s="172">
        <f t="shared" si="2"/>
        <v>540543</v>
      </c>
      <c r="W19" s="172">
        <v>29410</v>
      </c>
      <c r="X19" s="172">
        <v>21897</v>
      </c>
      <c r="Y19" s="172">
        <v>97328</v>
      </c>
      <c r="Z19" s="172">
        <v>147149</v>
      </c>
      <c r="AA19" s="172">
        <v>5852</v>
      </c>
      <c r="AB19" s="172">
        <v>0</v>
      </c>
      <c r="AC19" s="172">
        <v>0</v>
      </c>
      <c r="AD19" s="172">
        <v>0</v>
      </c>
      <c r="AE19" s="172">
        <v>68278</v>
      </c>
      <c r="AF19" s="172">
        <v>6000</v>
      </c>
      <c r="AG19" s="172">
        <v>0</v>
      </c>
      <c r="AH19" s="172">
        <v>0</v>
      </c>
      <c r="AI19" s="172">
        <v>0</v>
      </c>
      <c r="AJ19" s="172">
        <f t="shared" si="3"/>
        <v>6000</v>
      </c>
      <c r="AK19" s="172">
        <v>54139</v>
      </c>
      <c r="AL19" s="172">
        <f t="shared" si="4"/>
        <v>430053</v>
      </c>
      <c r="AM19" s="172">
        <f t="shared" si="5"/>
        <v>110490</v>
      </c>
    </row>
    <row r="20" spans="1:39" x14ac:dyDescent="0.25">
      <c r="A20" s="170"/>
      <c r="B20" s="170" t="s">
        <v>278</v>
      </c>
      <c r="C20" s="170">
        <v>9269</v>
      </c>
      <c r="D20" s="171" t="s">
        <v>408</v>
      </c>
      <c r="E20" s="172">
        <v>1200000</v>
      </c>
      <c r="F20" s="172">
        <v>61500</v>
      </c>
      <c r="G20" s="172">
        <v>541495</v>
      </c>
      <c r="H20" s="172">
        <v>0</v>
      </c>
      <c r="I20" s="172">
        <f t="shared" si="0"/>
        <v>1802995</v>
      </c>
      <c r="J20" s="172">
        <v>0</v>
      </c>
      <c r="K20" s="172">
        <v>1775995</v>
      </c>
      <c r="L20" s="172">
        <f t="shared" si="1"/>
        <v>1775995</v>
      </c>
      <c r="M20" s="172">
        <v>0</v>
      </c>
      <c r="N20" s="172">
        <v>0</v>
      </c>
      <c r="O20" s="172">
        <v>0</v>
      </c>
      <c r="P20" s="172">
        <v>11544</v>
      </c>
      <c r="Q20" s="172">
        <v>0</v>
      </c>
      <c r="R20" s="172">
        <v>0</v>
      </c>
      <c r="S20" s="172">
        <v>16296</v>
      </c>
      <c r="T20" s="172">
        <v>2470</v>
      </c>
      <c r="U20" s="172">
        <v>0</v>
      </c>
      <c r="V20" s="172">
        <f t="shared" si="2"/>
        <v>30310</v>
      </c>
      <c r="W20" s="172">
        <v>100</v>
      </c>
      <c r="X20" s="172">
        <v>0</v>
      </c>
      <c r="Y20" s="172">
        <v>15491</v>
      </c>
      <c r="Z20" s="172">
        <v>721</v>
      </c>
      <c r="AA20" s="172">
        <v>0</v>
      </c>
      <c r="AB20" s="172">
        <v>0</v>
      </c>
      <c r="AC20" s="172">
        <v>0</v>
      </c>
      <c r="AD20" s="172">
        <v>0</v>
      </c>
      <c r="AE20" s="172">
        <v>16834</v>
      </c>
      <c r="AF20" s="172">
        <v>1800</v>
      </c>
      <c r="AG20" s="172">
        <v>0</v>
      </c>
      <c r="AH20" s="172">
        <v>256</v>
      </c>
      <c r="AI20" s="172">
        <v>0</v>
      </c>
      <c r="AJ20" s="172">
        <f t="shared" si="3"/>
        <v>2056</v>
      </c>
      <c r="AK20" s="172">
        <v>6280</v>
      </c>
      <c r="AL20" s="172">
        <f t="shared" si="4"/>
        <v>41482</v>
      </c>
      <c r="AM20" s="172">
        <f t="shared" si="5"/>
        <v>-11172</v>
      </c>
    </row>
    <row r="21" spans="1:39" s="7" customFormat="1" ht="13" x14ac:dyDescent="0.3">
      <c r="A21" s="175"/>
      <c r="B21" s="175"/>
      <c r="C21" s="175"/>
      <c r="D21" s="176" t="s">
        <v>332</v>
      </c>
      <c r="E21" s="174">
        <f>SUM(E5:E20)</f>
        <v>23574219</v>
      </c>
      <c r="F21" s="174">
        <f t="shared" ref="F21:AM21" si="6">SUM(F5:F20)</f>
        <v>2616373</v>
      </c>
      <c r="G21" s="174">
        <f t="shared" si="6"/>
        <v>4325352</v>
      </c>
      <c r="H21" s="174">
        <f t="shared" si="6"/>
        <v>40981</v>
      </c>
      <c r="I21" s="174">
        <f t="shared" si="6"/>
        <v>30556925</v>
      </c>
      <c r="J21" s="174">
        <f t="shared" si="6"/>
        <v>765245</v>
      </c>
      <c r="K21" s="174">
        <f t="shared" si="6"/>
        <v>29679680</v>
      </c>
      <c r="L21" s="174">
        <f t="shared" si="6"/>
        <v>30444925</v>
      </c>
      <c r="M21" s="174">
        <f t="shared" si="6"/>
        <v>1753</v>
      </c>
      <c r="N21" s="174">
        <f t="shared" si="6"/>
        <v>16120</v>
      </c>
      <c r="O21" s="174">
        <f t="shared" si="6"/>
        <v>428350</v>
      </c>
      <c r="P21" s="174">
        <f t="shared" si="6"/>
        <v>681958</v>
      </c>
      <c r="Q21" s="174">
        <f t="shared" si="6"/>
        <v>136806</v>
      </c>
      <c r="R21" s="174">
        <f t="shared" si="6"/>
        <v>500</v>
      </c>
      <c r="S21" s="174">
        <f t="shared" si="6"/>
        <v>154362</v>
      </c>
      <c r="T21" s="174">
        <f t="shared" si="6"/>
        <v>352309</v>
      </c>
      <c r="U21" s="174">
        <f t="shared" si="6"/>
        <v>71750</v>
      </c>
      <c r="V21" s="174">
        <f t="shared" si="6"/>
        <v>1843908</v>
      </c>
      <c r="W21" s="174">
        <f t="shared" si="6"/>
        <v>52032</v>
      </c>
      <c r="X21" s="174">
        <f t="shared" si="6"/>
        <v>28442</v>
      </c>
      <c r="Y21" s="174">
        <f t="shared" si="6"/>
        <v>599733</v>
      </c>
      <c r="Z21" s="174">
        <f t="shared" si="6"/>
        <v>257530</v>
      </c>
      <c r="AA21" s="174">
        <f t="shared" si="6"/>
        <v>9623</v>
      </c>
      <c r="AB21" s="174">
        <f t="shared" si="6"/>
        <v>14837</v>
      </c>
      <c r="AC21" s="174">
        <f t="shared" si="6"/>
        <v>1087</v>
      </c>
      <c r="AD21" s="174">
        <f t="shared" si="6"/>
        <v>73377</v>
      </c>
      <c r="AE21" s="174">
        <f t="shared" si="6"/>
        <v>395532</v>
      </c>
      <c r="AF21" s="174">
        <f t="shared" si="6"/>
        <v>45120</v>
      </c>
      <c r="AG21" s="174">
        <f t="shared" si="6"/>
        <v>1000</v>
      </c>
      <c r="AH21" s="174">
        <f t="shared" si="6"/>
        <v>4094</v>
      </c>
      <c r="AI21" s="174">
        <f t="shared" si="6"/>
        <v>5435</v>
      </c>
      <c r="AJ21" s="174">
        <f t="shared" si="6"/>
        <v>55649</v>
      </c>
      <c r="AK21" s="174">
        <f t="shared" si="6"/>
        <v>306797</v>
      </c>
      <c r="AL21" s="174">
        <f t="shared" si="6"/>
        <v>1794639</v>
      </c>
      <c r="AM21" s="174">
        <f t="shared" si="6"/>
        <v>49269</v>
      </c>
    </row>
    <row r="22" spans="1:39" s="7" customFormat="1" ht="13" x14ac:dyDescent="0.3">
      <c r="A22" s="175"/>
      <c r="B22" s="175"/>
      <c r="C22" s="175"/>
      <c r="D22" s="176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</row>
    <row r="23" spans="1:39" x14ac:dyDescent="0.25">
      <c r="A23" s="170"/>
      <c r="B23" s="170" t="s">
        <v>375</v>
      </c>
      <c r="C23" s="170">
        <v>9372</v>
      </c>
      <c r="D23" s="171" t="s">
        <v>440</v>
      </c>
      <c r="E23" s="172">
        <v>0</v>
      </c>
      <c r="F23" s="172">
        <v>0</v>
      </c>
      <c r="G23" s="172">
        <v>0</v>
      </c>
      <c r="H23" s="172">
        <v>0</v>
      </c>
      <c r="I23" s="172">
        <f t="shared" ref="I23:I39" si="7">SUM(E23:H23)</f>
        <v>0</v>
      </c>
      <c r="J23" s="172">
        <v>0</v>
      </c>
      <c r="K23" s="172">
        <v>0</v>
      </c>
      <c r="L23" s="172">
        <f t="shared" ref="L23:L39" si="8">J23+K23</f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0</v>
      </c>
      <c r="V23" s="172">
        <f t="shared" ref="V23:V39" si="9">SUM(M23:U23)</f>
        <v>0</v>
      </c>
      <c r="W23" s="172">
        <v>0</v>
      </c>
      <c r="X23" s="172">
        <v>0</v>
      </c>
      <c r="Y23" s="172">
        <v>0</v>
      </c>
      <c r="Z23" s="172">
        <v>0</v>
      </c>
      <c r="AA23" s="172">
        <v>0</v>
      </c>
      <c r="AB23" s="172">
        <v>0</v>
      </c>
      <c r="AC23" s="172">
        <v>0</v>
      </c>
      <c r="AD23" s="172">
        <v>0</v>
      </c>
      <c r="AE23" s="172">
        <v>0</v>
      </c>
      <c r="AF23" s="172">
        <v>0</v>
      </c>
      <c r="AG23" s="172">
        <v>0</v>
      </c>
      <c r="AH23" s="172">
        <v>0</v>
      </c>
      <c r="AI23" s="172">
        <v>0</v>
      </c>
      <c r="AJ23" s="172">
        <f t="shared" ref="AJ23:AJ39" si="10">SUM(AF23:AI23)</f>
        <v>0</v>
      </c>
      <c r="AK23" s="172">
        <v>0</v>
      </c>
      <c r="AL23" s="172">
        <f t="shared" ref="AL23:AL39" si="11">SUM(W23:AE23)+AJ23+AK23</f>
        <v>0</v>
      </c>
      <c r="AM23" s="172">
        <f t="shared" ref="AM23:AM39" si="12">V23-AL23</f>
        <v>0</v>
      </c>
    </row>
    <row r="24" spans="1:39" x14ac:dyDescent="0.25">
      <c r="A24" s="170"/>
      <c r="B24" s="170" t="s">
        <v>375</v>
      </c>
      <c r="C24" s="170">
        <v>9364</v>
      </c>
      <c r="D24" s="171" t="s">
        <v>441</v>
      </c>
      <c r="E24" s="172">
        <v>0</v>
      </c>
      <c r="F24" s="172">
        <v>10143</v>
      </c>
      <c r="G24" s="172">
        <v>141430</v>
      </c>
      <c r="H24" s="172">
        <v>0</v>
      </c>
      <c r="I24" s="172">
        <f t="shared" si="7"/>
        <v>151573</v>
      </c>
      <c r="J24" s="172">
        <v>5783</v>
      </c>
      <c r="K24" s="172">
        <v>145503</v>
      </c>
      <c r="L24" s="172">
        <f t="shared" si="8"/>
        <v>151286</v>
      </c>
      <c r="M24" s="172">
        <v>0</v>
      </c>
      <c r="N24" s="172">
        <v>37174</v>
      </c>
      <c r="O24" s="172">
        <v>6044</v>
      </c>
      <c r="P24" s="172">
        <v>66910</v>
      </c>
      <c r="Q24" s="172">
        <v>0</v>
      </c>
      <c r="R24" s="172">
        <v>0</v>
      </c>
      <c r="S24" s="172">
        <v>2351</v>
      </c>
      <c r="T24" s="172">
        <v>17504</v>
      </c>
      <c r="U24" s="172">
        <v>0</v>
      </c>
      <c r="V24" s="172">
        <f t="shared" si="9"/>
        <v>129983</v>
      </c>
      <c r="W24" s="172">
        <v>0</v>
      </c>
      <c r="X24" s="172">
        <v>0</v>
      </c>
      <c r="Y24" s="172">
        <v>2119</v>
      </c>
      <c r="Z24" s="172">
        <v>34813</v>
      </c>
      <c r="AA24" s="172">
        <v>0</v>
      </c>
      <c r="AB24" s="172">
        <v>0</v>
      </c>
      <c r="AC24" s="172">
        <v>0</v>
      </c>
      <c r="AD24" s="172">
        <v>21272</v>
      </c>
      <c r="AE24" s="172">
        <v>19028</v>
      </c>
      <c r="AF24" s="172">
        <v>750</v>
      </c>
      <c r="AG24" s="172">
        <v>0</v>
      </c>
      <c r="AH24" s="172">
        <v>252</v>
      </c>
      <c r="AI24" s="172">
        <v>1221</v>
      </c>
      <c r="AJ24" s="172">
        <f t="shared" si="10"/>
        <v>2223</v>
      </c>
      <c r="AK24" s="172">
        <v>5741</v>
      </c>
      <c r="AL24" s="172">
        <f t="shared" si="11"/>
        <v>85196</v>
      </c>
      <c r="AM24" s="172">
        <f t="shared" si="12"/>
        <v>44787</v>
      </c>
    </row>
    <row r="25" spans="1:39" x14ac:dyDescent="0.25">
      <c r="A25" s="170"/>
      <c r="B25" s="170" t="s">
        <v>375</v>
      </c>
      <c r="C25" s="170">
        <v>9380</v>
      </c>
      <c r="D25" s="171" t="s">
        <v>442</v>
      </c>
      <c r="E25" s="172">
        <v>1575000</v>
      </c>
      <c r="F25" s="172">
        <v>0</v>
      </c>
      <c r="G25" s="172">
        <v>47206</v>
      </c>
      <c r="H25" s="172">
        <v>803</v>
      </c>
      <c r="I25" s="172">
        <f t="shared" si="7"/>
        <v>1623009</v>
      </c>
      <c r="J25" s="172">
        <v>16386</v>
      </c>
      <c r="K25" s="172">
        <v>1606623</v>
      </c>
      <c r="L25" s="172">
        <f t="shared" si="8"/>
        <v>1623009</v>
      </c>
      <c r="M25" s="172">
        <v>0</v>
      </c>
      <c r="N25" s="172">
        <v>0</v>
      </c>
      <c r="O25" s="172">
        <v>0</v>
      </c>
      <c r="P25" s="172">
        <v>59866</v>
      </c>
      <c r="Q25" s="172">
        <v>274</v>
      </c>
      <c r="R25" s="172">
        <v>7000</v>
      </c>
      <c r="S25" s="172">
        <v>983</v>
      </c>
      <c r="T25" s="172">
        <v>33604</v>
      </c>
      <c r="U25" s="172">
        <v>16363</v>
      </c>
      <c r="V25" s="172">
        <f t="shared" si="9"/>
        <v>118090</v>
      </c>
      <c r="W25" s="172">
        <v>3827</v>
      </c>
      <c r="X25" s="172">
        <v>0</v>
      </c>
      <c r="Y25" s="172">
        <v>53106</v>
      </c>
      <c r="Z25" s="172">
        <v>0</v>
      </c>
      <c r="AA25" s="172">
        <v>0</v>
      </c>
      <c r="AB25" s="172">
        <v>4963</v>
      </c>
      <c r="AC25" s="172">
        <v>1075</v>
      </c>
      <c r="AD25" s="172">
        <v>0</v>
      </c>
      <c r="AE25" s="172">
        <v>38429</v>
      </c>
      <c r="AF25" s="172">
        <v>5200</v>
      </c>
      <c r="AG25" s="172">
        <v>0</v>
      </c>
      <c r="AH25" s="172">
        <v>432</v>
      </c>
      <c r="AI25" s="172">
        <v>330</v>
      </c>
      <c r="AJ25" s="172">
        <f t="shared" si="10"/>
        <v>5962</v>
      </c>
      <c r="AK25" s="172">
        <v>14802</v>
      </c>
      <c r="AL25" s="172">
        <f t="shared" si="11"/>
        <v>122164</v>
      </c>
      <c r="AM25" s="172">
        <f t="shared" si="12"/>
        <v>-4074</v>
      </c>
    </row>
    <row r="26" spans="1:39" x14ac:dyDescent="0.25">
      <c r="A26" s="170"/>
      <c r="B26" s="170" t="s">
        <v>375</v>
      </c>
      <c r="C26" s="170">
        <v>9383</v>
      </c>
      <c r="D26" s="171" t="s">
        <v>443</v>
      </c>
      <c r="E26" s="172">
        <v>1070000</v>
      </c>
      <c r="F26" s="172">
        <v>61958</v>
      </c>
      <c r="G26" s="172">
        <v>252984</v>
      </c>
      <c r="H26" s="172">
        <v>1435</v>
      </c>
      <c r="I26" s="172">
        <f t="shared" si="7"/>
        <v>1386377</v>
      </c>
      <c r="J26" s="172">
        <v>0</v>
      </c>
      <c r="K26" s="172">
        <v>1386378</v>
      </c>
      <c r="L26" s="172">
        <f t="shared" si="8"/>
        <v>1386378</v>
      </c>
      <c r="M26" s="172">
        <v>0</v>
      </c>
      <c r="N26" s="172">
        <v>0</v>
      </c>
      <c r="O26" s="172">
        <v>1946</v>
      </c>
      <c r="P26" s="172">
        <v>46415</v>
      </c>
      <c r="Q26" s="172">
        <v>600</v>
      </c>
      <c r="R26" s="172">
        <v>43914</v>
      </c>
      <c r="S26" s="172">
        <v>5780</v>
      </c>
      <c r="T26" s="172">
        <v>17305</v>
      </c>
      <c r="U26" s="172">
        <v>0</v>
      </c>
      <c r="V26" s="172">
        <f t="shared" si="9"/>
        <v>115960</v>
      </c>
      <c r="W26" s="172">
        <v>4000</v>
      </c>
      <c r="X26" s="172">
        <v>600</v>
      </c>
      <c r="Y26" s="172">
        <v>39635</v>
      </c>
      <c r="Z26" s="172">
        <v>0</v>
      </c>
      <c r="AA26" s="172">
        <v>0</v>
      </c>
      <c r="AB26" s="172">
        <v>0</v>
      </c>
      <c r="AC26" s="172">
        <v>0</v>
      </c>
      <c r="AD26" s="172">
        <v>14300</v>
      </c>
      <c r="AE26" s="172">
        <v>14047</v>
      </c>
      <c r="AF26" s="172">
        <v>1500</v>
      </c>
      <c r="AG26" s="172">
        <v>400</v>
      </c>
      <c r="AH26" s="172">
        <v>204</v>
      </c>
      <c r="AI26" s="172">
        <v>246</v>
      </c>
      <c r="AJ26" s="172">
        <f t="shared" si="10"/>
        <v>2350</v>
      </c>
      <c r="AK26" s="172">
        <v>2653</v>
      </c>
      <c r="AL26" s="172">
        <f t="shared" si="11"/>
        <v>77585</v>
      </c>
      <c r="AM26" s="172">
        <f t="shared" si="12"/>
        <v>38375</v>
      </c>
    </row>
    <row r="27" spans="1:39" x14ac:dyDescent="0.25">
      <c r="A27" s="170"/>
      <c r="B27" s="170" t="s">
        <v>375</v>
      </c>
      <c r="C27" s="170">
        <v>9371</v>
      </c>
      <c r="D27" s="171" t="s">
        <v>444</v>
      </c>
      <c r="E27" s="172">
        <v>385770</v>
      </c>
      <c r="F27" s="172">
        <v>0</v>
      </c>
      <c r="G27" s="172">
        <v>1926</v>
      </c>
      <c r="H27" s="172">
        <v>0</v>
      </c>
      <c r="I27" s="172">
        <f t="shared" si="7"/>
        <v>387696</v>
      </c>
      <c r="J27" s="172">
        <v>19204</v>
      </c>
      <c r="K27" s="172">
        <v>0</v>
      </c>
      <c r="L27" s="172">
        <f t="shared" si="8"/>
        <v>19204</v>
      </c>
      <c r="M27" s="172">
        <v>0</v>
      </c>
      <c r="N27" s="172">
        <v>0</v>
      </c>
      <c r="O27" s="172">
        <v>20596</v>
      </c>
      <c r="P27" s="172">
        <v>0</v>
      </c>
      <c r="Q27" s="172">
        <v>0</v>
      </c>
      <c r="R27" s="172">
        <v>0</v>
      </c>
      <c r="S27" s="172">
        <v>12576</v>
      </c>
      <c r="T27" s="172">
        <v>36144</v>
      </c>
      <c r="U27" s="172">
        <v>16442</v>
      </c>
      <c r="V27" s="172">
        <f t="shared" si="9"/>
        <v>85758</v>
      </c>
      <c r="W27" s="172">
        <v>5328</v>
      </c>
      <c r="X27" s="172">
        <v>0</v>
      </c>
      <c r="Y27" s="172">
        <v>0</v>
      </c>
      <c r="Z27" s="172">
        <v>0</v>
      </c>
      <c r="AA27" s="172">
        <v>0</v>
      </c>
      <c r="AB27" s="172">
        <v>0</v>
      </c>
      <c r="AC27" s="172">
        <v>0</v>
      </c>
      <c r="AD27" s="172">
        <v>1192</v>
      </c>
      <c r="AE27" s="172">
        <v>28981</v>
      </c>
      <c r="AF27" s="172">
        <v>7500</v>
      </c>
      <c r="AG27" s="172">
        <v>4728</v>
      </c>
      <c r="AH27" s="172">
        <v>1668</v>
      </c>
      <c r="AI27" s="172">
        <v>1566</v>
      </c>
      <c r="AJ27" s="172">
        <f t="shared" si="10"/>
        <v>15462</v>
      </c>
      <c r="AK27" s="172">
        <v>42623</v>
      </c>
      <c r="AL27" s="172">
        <f t="shared" si="11"/>
        <v>93586</v>
      </c>
      <c r="AM27" s="172">
        <f t="shared" si="12"/>
        <v>-7828</v>
      </c>
    </row>
    <row r="28" spans="1:39" x14ac:dyDescent="0.25">
      <c r="A28" s="170"/>
      <c r="B28" s="170" t="s">
        <v>375</v>
      </c>
      <c r="C28" s="170">
        <v>9411</v>
      </c>
      <c r="D28" s="171" t="s">
        <v>445</v>
      </c>
      <c r="E28" s="172">
        <v>24626</v>
      </c>
      <c r="F28" s="172">
        <v>0</v>
      </c>
      <c r="G28" s="172">
        <v>454</v>
      </c>
      <c r="H28" s="172">
        <v>25081</v>
      </c>
      <c r="I28" s="172">
        <f t="shared" si="7"/>
        <v>50161</v>
      </c>
      <c r="J28" s="172">
        <v>9368</v>
      </c>
      <c r="K28" s="172">
        <v>0</v>
      </c>
      <c r="L28" s="172">
        <f t="shared" si="8"/>
        <v>9368</v>
      </c>
      <c r="M28" s="172">
        <v>0</v>
      </c>
      <c r="N28" s="172">
        <v>2213</v>
      </c>
      <c r="O28" s="172">
        <v>24329</v>
      </c>
      <c r="P28" s="172">
        <v>0</v>
      </c>
      <c r="Q28" s="172">
        <v>62148</v>
      </c>
      <c r="R28" s="172">
        <v>250</v>
      </c>
      <c r="S28" s="172">
        <v>2041</v>
      </c>
      <c r="T28" s="172">
        <v>0</v>
      </c>
      <c r="U28" s="172">
        <v>0</v>
      </c>
      <c r="V28" s="172">
        <f t="shared" si="9"/>
        <v>90981</v>
      </c>
      <c r="W28" s="172">
        <v>1093</v>
      </c>
      <c r="X28" s="172">
        <v>2894</v>
      </c>
      <c r="Y28" s="172">
        <v>52819</v>
      </c>
      <c r="Z28" s="172">
        <v>14154</v>
      </c>
      <c r="AA28" s="172">
        <v>0</v>
      </c>
      <c r="AB28" s="172">
        <v>228</v>
      </c>
      <c r="AC28" s="172">
        <v>0</v>
      </c>
      <c r="AD28" s="172">
        <v>5803</v>
      </c>
      <c r="AE28" s="172">
        <v>7002</v>
      </c>
      <c r="AF28" s="172">
        <v>0</v>
      </c>
      <c r="AG28" s="172">
        <v>0</v>
      </c>
      <c r="AH28" s="172">
        <v>524</v>
      </c>
      <c r="AI28" s="172">
        <v>493</v>
      </c>
      <c r="AJ28" s="172">
        <f t="shared" si="10"/>
        <v>1017</v>
      </c>
      <c r="AK28" s="172">
        <v>3176</v>
      </c>
      <c r="AL28" s="172">
        <f t="shared" si="11"/>
        <v>88186</v>
      </c>
      <c r="AM28" s="172">
        <f t="shared" si="12"/>
        <v>2795</v>
      </c>
    </row>
    <row r="29" spans="1:39" x14ac:dyDescent="0.25">
      <c r="A29" s="170"/>
      <c r="B29" s="170" t="s">
        <v>375</v>
      </c>
      <c r="C29" s="170">
        <v>9401</v>
      </c>
      <c r="D29" s="171" t="s">
        <v>446</v>
      </c>
      <c r="E29" s="172">
        <v>705000</v>
      </c>
      <c r="F29" s="172">
        <v>0</v>
      </c>
      <c r="G29" s="172">
        <v>79654</v>
      </c>
      <c r="H29" s="172">
        <v>380</v>
      </c>
      <c r="I29" s="172">
        <f t="shared" si="7"/>
        <v>785034</v>
      </c>
      <c r="J29" s="172">
        <v>2071</v>
      </c>
      <c r="K29" s="172">
        <v>782963</v>
      </c>
      <c r="L29" s="172">
        <f t="shared" si="8"/>
        <v>785034</v>
      </c>
      <c r="M29" s="172">
        <v>0</v>
      </c>
      <c r="N29" s="172">
        <v>0</v>
      </c>
      <c r="O29" s="172">
        <v>813</v>
      </c>
      <c r="P29" s="172">
        <v>34889</v>
      </c>
      <c r="Q29" s="172">
        <v>203</v>
      </c>
      <c r="R29" s="172">
        <v>0</v>
      </c>
      <c r="S29" s="172">
        <v>2989</v>
      </c>
      <c r="T29" s="172">
        <v>13421</v>
      </c>
      <c r="U29" s="172">
        <v>0</v>
      </c>
      <c r="V29" s="172">
        <f t="shared" si="9"/>
        <v>52315</v>
      </c>
      <c r="W29" s="172">
        <v>846</v>
      </c>
      <c r="X29" s="172">
        <v>0</v>
      </c>
      <c r="Y29" s="172">
        <v>37040</v>
      </c>
      <c r="Z29" s="172">
        <v>9755</v>
      </c>
      <c r="AA29" s="172">
        <v>0</v>
      </c>
      <c r="AB29" s="172">
        <v>0</v>
      </c>
      <c r="AC29" s="172">
        <v>0</v>
      </c>
      <c r="AD29" s="172">
        <v>0</v>
      </c>
      <c r="AE29" s="172">
        <v>19434</v>
      </c>
      <c r="AF29" s="172">
        <v>3700</v>
      </c>
      <c r="AG29" s="172">
        <v>0</v>
      </c>
      <c r="AH29" s="172">
        <v>315</v>
      </c>
      <c r="AI29" s="172">
        <v>522</v>
      </c>
      <c r="AJ29" s="172">
        <f t="shared" si="10"/>
        <v>4537</v>
      </c>
      <c r="AK29" s="172">
        <v>5173</v>
      </c>
      <c r="AL29" s="172">
        <f t="shared" si="11"/>
        <v>76785</v>
      </c>
      <c r="AM29" s="172">
        <f t="shared" si="12"/>
        <v>-24470</v>
      </c>
    </row>
    <row r="30" spans="1:39" x14ac:dyDescent="0.25">
      <c r="A30" s="170"/>
      <c r="B30" s="170" t="s">
        <v>375</v>
      </c>
      <c r="C30" s="170">
        <v>9908</v>
      </c>
      <c r="D30" s="171" t="s">
        <v>447</v>
      </c>
      <c r="E30" s="172">
        <v>645000</v>
      </c>
      <c r="F30" s="172">
        <v>344989</v>
      </c>
      <c r="G30" s="172">
        <v>57847</v>
      </c>
      <c r="H30" s="172">
        <v>1012</v>
      </c>
      <c r="I30" s="172">
        <f t="shared" si="7"/>
        <v>1048848</v>
      </c>
      <c r="J30" s="172">
        <v>10029</v>
      </c>
      <c r="K30" s="172">
        <v>1038819</v>
      </c>
      <c r="L30" s="172">
        <f t="shared" si="8"/>
        <v>1048848</v>
      </c>
      <c r="M30" s="172">
        <v>0</v>
      </c>
      <c r="N30" s="172">
        <v>0</v>
      </c>
      <c r="O30" s="172">
        <v>11836</v>
      </c>
      <c r="P30" s="172">
        <v>49882</v>
      </c>
      <c r="Q30" s="172">
        <v>0</v>
      </c>
      <c r="R30" s="172">
        <v>0</v>
      </c>
      <c r="S30" s="172">
        <v>3454</v>
      </c>
      <c r="T30" s="172">
        <v>20055</v>
      </c>
      <c r="U30" s="172">
        <v>191</v>
      </c>
      <c r="V30" s="172">
        <f t="shared" si="9"/>
        <v>85418</v>
      </c>
      <c r="W30" s="172">
        <v>8185</v>
      </c>
      <c r="X30" s="172">
        <v>0</v>
      </c>
      <c r="Y30" s="172">
        <v>51472</v>
      </c>
      <c r="Z30" s="172">
        <v>0</v>
      </c>
      <c r="AA30" s="172">
        <v>0</v>
      </c>
      <c r="AB30" s="172">
        <v>0</v>
      </c>
      <c r="AC30" s="172">
        <v>0</v>
      </c>
      <c r="AD30" s="172">
        <v>3599</v>
      </c>
      <c r="AE30" s="172">
        <v>21179</v>
      </c>
      <c r="AF30" s="172">
        <v>1500</v>
      </c>
      <c r="AG30" s="172">
        <v>0</v>
      </c>
      <c r="AH30" s="172">
        <v>630</v>
      </c>
      <c r="AI30" s="172">
        <v>1073</v>
      </c>
      <c r="AJ30" s="172">
        <f t="shared" si="10"/>
        <v>3203</v>
      </c>
      <c r="AK30" s="172">
        <v>5759</v>
      </c>
      <c r="AL30" s="172">
        <f t="shared" si="11"/>
        <v>93397</v>
      </c>
      <c r="AM30" s="172">
        <f t="shared" si="12"/>
        <v>-7979</v>
      </c>
    </row>
    <row r="31" spans="1:39" x14ac:dyDescent="0.25">
      <c r="A31" s="170"/>
      <c r="B31" s="170" t="s">
        <v>375</v>
      </c>
      <c r="C31" s="170">
        <v>9384</v>
      </c>
      <c r="D31" s="171" t="s">
        <v>448</v>
      </c>
      <c r="E31" s="172">
        <v>504927</v>
      </c>
      <c r="F31" s="172">
        <v>0</v>
      </c>
      <c r="G31" s="172">
        <v>485586</v>
      </c>
      <c r="H31" s="172">
        <v>1720</v>
      </c>
      <c r="I31" s="172">
        <f t="shared" si="7"/>
        <v>992233</v>
      </c>
      <c r="J31" s="172">
        <v>0</v>
      </c>
      <c r="K31" s="172">
        <v>992233</v>
      </c>
      <c r="L31" s="172">
        <f t="shared" si="8"/>
        <v>992233</v>
      </c>
      <c r="M31" s="172">
        <v>0</v>
      </c>
      <c r="N31" s="172">
        <v>1001</v>
      </c>
      <c r="O31" s="172">
        <v>0</v>
      </c>
      <c r="P31" s="172">
        <v>13596</v>
      </c>
      <c r="Q31" s="172">
        <v>1140</v>
      </c>
      <c r="R31" s="172">
        <v>0</v>
      </c>
      <c r="S31" s="172">
        <v>16295</v>
      </c>
      <c r="T31" s="172">
        <v>400</v>
      </c>
      <c r="U31" s="172">
        <v>873</v>
      </c>
      <c r="V31" s="172">
        <f t="shared" si="9"/>
        <v>33305</v>
      </c>
      <c r="W31" s="172">
        <v>166</v>
      </c>
      <c r="X31" s="172">
        <v>0</v>
      </c>
      <c r="Y31" s="172">
        <v>0</v>
      </c>
      <c r="Z31" s="172">
        <v>0</v>
      </c>
      <c r="AA31" s="172">
        <v>4792</v>
      </c>
      <c r="AB31" s="172">
        <v>487</v>
      </c>
      <c r="AC31" s="172">
        <v>0</v>
      </c>
      <c r="AD31" s="172">
        <v>0</v>
      </c>
      <c r="AE31" s="172">
        <v>7164</v>
      </c>
      <c r="AF31" s="172">
        <v>2100</v>
      </c>
      <c r="AG31" s="172">
        <v>0</v>
      </c>
      <c r="AH31" s="172">
        <v>459</v>
      </c>
      <c r="AI31" s="172">
        <v>377</v>
      </c>
      <c r="AJ31" s="172">
        <f t="shared" si="10"/>
        <v>2936</v>
      </c>
      <c r="AK31" s="172">
        <v>704</v>
      </c>
      <c r="AL31" s="172">
        <f t="shared" si="11"/>
        <v>16249</v>
      </c>
      <c r="AM31" s="172">
        <f t="shared" si="12"/>
        <v>17056</v>
      </c>
    </row>
    <row r="32" spans="1:39" x14ac:dyDescent="0.25">
      <c r="A32" s="170"/>
      <c r="B32" s="170" t="s">
        <v>375</v>
      </c>
      <c r="C32" s="170">
        <v>9408</v>
      </c>
      <c r="D32" s="171" t="s">
        <v>449</v>
      </c>
      <c r="E32" s="172">
        <v>0</v>
      </c>
      <c r="F32" s="172">
        <v>0</v>
      </c>
      <c r="G32" s="172">
        <v>0</v>
      </c>
      <c r="H32" s="172">
        <v>0</v>
      </c>
      <c r="I32" s="172">
        <f t="shared" si="7"/>
        <v>0</v>
      </c>
      <c r="J32" s="172">
        <v>0</v>
      </c>
      <c r="K32" s="172">
        <v>0</v>
      </c>
      <c r="L32" s="172">
        <f t="shared" si="8"/>
        <v>0</v>
      </c>
      <c r="M32" s="172">
        <v>0</v>
      </c>
      <c r="N32" s="172">
        <v>0</v>
      </c>
      <c r="O32" s="172">
        <v>0</v>
      </c>
      <c r="P32" s="172">
        <v>0</v>
      </c>
      <c r="Q32" s="172">
        <v>0</v>
      </c>
      <c r="R32" s="172">
        <v>0</v>
      </c>
      <c r="S32" s="172">
        <v>0</v>
      </c>
      <c r="T32" s="172">
        <v>0</v>
      </c>
      <c r="U32" s="172">
        <v>0</v>
      </c>
      <c r="V32" s="172">
        <f t="shared" si="9"/>
        <v>0</v>
      </c>
      <c r="W32" s="172">
        <v>0</v>
      </c>
      <c r="X32" s="172">
        <v>0</v>
      </c>
      <c r="Y32" s="172">
        <v>0</v>
      </c>
      <c r="Z32" s="172">
        <v>0</v>
      </c>
      <c r="AA32" s="172">
        <v>0</v>
      </c>
      <c r="AB32" s="172">
        <v>0</v>
      </c>
      <c r="AC32" s="172">
        <v>0</v>
      </c>
      <c r="AD32" s="172">
        <v>0</v>
      </c>
      <c r="AE32" s="172">
        <v>0</v>
      </c>
      <c r="AF32" s="172">
        <v>0</v>
      </c>
      <c r="AG32" s="172">
        <v>0</v>
      </c>
      <c r="AH32" s="172">
        <v>0</v>
      </c>
      <c r="AI32" s="172">
        <v>0</v>
      </c>
      <c r="AJ32" s="172">
        <f t="shared" si="10"/>
        <v>0</v>
      </c>
      <c r="AK32" s="172">
        <v>0</v>
      </c>
      <c r="AL32" s="172">
        <f t="shared" si="11"/>
        <v>0</v>
      </c>
      <c r="AM32" s="172">
        <f t="shared" si="12"/>
        <v>0</v>
      </c>
    </row>
    <row r="33" spans="1:39" x14ac:dyDescent="0.25">
      <c r="A33" s="170"/>
      <c r="B33" s="170" t="s">
        <v>375</v>
      </c>
      <c r="C33" s="170">
        <v>9403</v>
      </c>
      <c r="D33" s="171" t="s">
        <v>450</v>
      </c>
      <c r="E33" s="172">
        <v>0</v>
      </c>
      <c r="F33" s="172">
        <v>0</v>
      </c>
      <c r="G33" s="172">
        <v>57105</v>
      </c>
      <c r="H33" s="172">
        <v>0</v>
      </c>
      <c r="I33" s="172">
        <f t="shared" si="7"/>
        <v>57105</v>
      </c>
      <c r="J33" s="172">
        <v>0</v>
      </c>
      <c r="K33" s="172">
        <v>57105</v>
      </c>
      <c r="L33" s="172">
        <f t="shared" si="8"/>
        <v>57105</v>
      </c>
      <c r="M33" s="172">
        <v>0</v>
      </c>
      <c r="N33" s="172">
        <v>0</v>
      </c>
      <c r="O33" s="172">
        <v>950</v>
      </c>
      <c r="P33" s="172">
        <v>29561</v>
      </c>
      <c r="Q33" s="172">
        <v>0</v>
      </c>
      <c r="R33" s="172">
        <v>0</v>
      </c>
      <c r="S33" s="172">
        <v>1333</v>
      </c>
      <c r="T33" s="172">
        <v>10865</v>
      </c>
      <c r="U33" s="172">
        <v>348</v>
      </c>
      <c r="V33" s="172">
        <f t="shared" si="9"/>
        <v>43057</v>
      </c>
      <c r="W33" s="172">
        <v>0</v>
      </c>
      <c r="X33" s="172">
        <v>0</v>
      </c>
      <c r="Y33" s="172">
        <v>24929</v>
      </c>
      <c r="Z33" s="172">
        <v>0</v>
      </c>
      <c r="AA33" s="172">
        <v>0</v>
      </c>
      <c r="AB33" s="172">
        <v>0</v>
      </c>
      <c r="AC33" s="172">
        <v>0</v>
      </c>
      <c r="AD33" s="172">
        <v>5069</v>
      </c>
      <c r="AE33" s="172">
        <v>10474</v>
      </c>
      <c r="AF33" s="172">
        <v>600</v>
      </c>
      <c r="AG33" s="172">
        <v>115</v>
      </c>
      <c r="AH33" s="172">
        <v>0</v>
      </c>
      <c r="AI33" s="172">
        <v>0</v>
      </c>
      <c r="AJ33" s="172">
        <f t="shared" si="10"/>
        <v>715</v>
      </c>
      <c r="AK33" s="172">
        <v>5044</v>
      </c>
      <c r="AL33" s="172">
        <f t="shared" si="11"/>
        <v>46231</v>
      </c>
      <c r="AM33" s="172">
        <f t="shared" si="12"/>
        <v>-3174</v>
      </c>
    </row>
    <row r="34" spans="1:39" x14ac:dyDescent="0.25">
      <c r="A34" s="170"/>
      <c r="B34" s="170" t="s">
        <v>375</v>
      </c>
      <c r="C34" s="170">
        <v>9385</v>
      </c>
      <c r="D34" s="171" t="s">
        <v>451</v>
      </c>
      <c r="E34" s="172">
        <v>936000</v>
      </c>
      <c r="F34" s="172">
        <v>34973</v>
      </c>
      <c r="G34" s="172">
        <v>113201</v>
      </c>
      <c r="H34" s="172">
        <v>941</v>
      </c>
      <c r="I34" s="172">
        <f t="shared" si="7"/>
        <v>1085115</v>
      </c>
      <c r="J34" s="172">
        <v>0</v>
      </c>
      <c r="K34" s="172">
        <v>1085115</v>
      </c>
      <c r="L34" s="172">
        <f t="shared" si="8"/>
        <v>1085115</v>
      </c>
      <c r="M34" s="172">
        <v>0</v>
      </c>
      <c r="N34" s="172">
        <v>0</v>
      </c>
      <c r="O34" s="172">
        <v>0</v>
      </c>
      <c r="P34" s="172">
        <v>67449</v>
      </c>
      <c r="Q34" s="172">
        <v>531</v>
      </c>
      <c r="R34" s="172">
        <v>5000</v>
      </c>
      <c r="S34" s="172">
        <v>5155</v>
      </c>
      <c r="T34" s="172">
        <v>19803</v>
      </c>
      <c r="U34" s="172">
        <v>916</v>
      </c>
      <c r="V34" s="172">
        <f t="shared" si="9"/>
        <v>98854</v>
      </c>
      <c r="W34" s="172">
        <v>5270</v>
      </c>
      <c r="X34" s="172">
        <v>0</v>
      </c>
      <c r="Y34" s="172">
        <v>49921</v>
      </c>
      <c r="Z34" s="172">
        <v>4879</v>
      </c>
      <c r="AA34" s="172">
        <v>0</v>
      </c>
      <c r="AB34" s="172">
        <v>0</v>
      </c>
      <c r="AC34" s="172">
        <v>0</v>
      </c>
      <c r="AD34" s="172">
        <v>0</v>
      </c>
      <c r="AE34" s="172">
        <v>33185</v>
      </c>
      <c r="AF34" s="172">
        <v>4200</v>
      </c>
      <c r="AG34" s="172">
        <v>0</v>
      </c>
      <c r="AH34" s="172">
        <v>696</v>
      </c>
      <c r="AI34" s="172">
        <v>1356</v>
      </c>
      <c r="AJ34" s="172">
        <f t="shared" si="10"/>
        <v>6252</v>
      </c>
      <c r="AK34" s="172">
        <v>7050</v>
      </c>
      <c r="AL34" s="172">
        <f t="shared" si="11"/>
        <v>106557</v>
      </c>
      <c r="AM34" s="172">
        <f t="shared" si="12"/>
        <v>-7703</v>
      </c>
    </row>
    <row r="35" spans="1:39" x14ac:dyDescent="0.25">
      <c r="A35" s="170"/>
      <c r="B35" s="170" t="s">
        <v>375</v>
      </c>
      <c r="C35" s="170">
        <v>9388</v>
      </c>
      <c r="D35" s="171" t="s">
        <v>452</v>
      </c>
      <c r="E35" s="172">
        <v>2546000</v>
      </c>
      <c r="F35" s="172">
        <v>0</v>
      </c>
      <c r="G35" s="172">
        <v>329968</v>
      </c>
      <c r="H35" s="172">
        <v>4611</v>
      </c>
      <c r="I35" s="172">
        <f t="shared" si="7"/>
        <v>2880579</v>
      </c>
      <c r="J35" s="172">
        <v>2267</v>
      </c>
      <c r="K35" s="172">
        <v>2878312</v>
      </c>
      <c r="L35" s="172">
        <f t="shared" si="8"/>
        <v>2880579</v>
      </c>
      <c r="M35" s="172">
        <v>0</v>
      </c>
      <c r="N35" s="172">
        <v>0</v>
      </c>
      <c r="O35" s="172">
        <v>0</v>
      </c>
      <c r="P35" s="172">
        <v>46724</v>
      </c>
      <c r="Q35" s="172">
        <v>0</v>
      </c>
      <c r="R35" s="172">
        <v>0</v>
      </c>
      <c r="S35" s="172">
        <v>12275</v>
      </c>
      <c r="T35" s="172">
        <v>39375</v>
      </c>
      <c r="U35" s="172">
        <v>4897</v>
      </c>
      <c r="V35" s="172">
        <f t="shared" si="9"/>
        <v>103271</v>
      </c>
      <c r="W35" s="172">
        <v>4682</v>
      </c>
      <c r="X35" s="172">
        <v>408</v>
      </c>
      <c r="Y35" s="172">
        <v>28871</v>
      </c>
      <c r="Z35" s="172">
        <v>9056</v>
      </c>
      <c r="AA35" s="172">
        <v>0</v>
      </c>
      <c r="AB35" s="172">
        <v>113</v>
      </c>
      <c r="AC35" s="172">
        <v>0</v>
      </c>
      <c r="AD35" s="172">
        <v>20</v>
      </c>
      <c r="AE35" s="172">
        <v>43230</v>
      </c>
      <c r="AF35" s="172">
        <v>5400</v>
      </c>
      <c r="AG35" s="172">
        <v>0</v>
      </c>
      <c r="AH35" s="172">
        <v>1200</v>
      </c>
      <c r="AI35" s="172">
        <v>1059</v>
      </c>
      <c r="AJ35" s="172">
        <f t="shared" si="10"/>
        <v>7659</v>
      </c>
      <c r="AK35" s="172">
        <v>22829</v>
      </c>
      <c r="AL35" s="172">
        <f t="shared" si="11"/>
        <v>116868</v>
      </c>
      <c r="AM35" s="172">
        <f t="shared" si="12"/>
        <v>-13597</v>
      </c>
    </row>
    <row r="36" spans="1:39" x14ac:dyDescent="0.25">
      <c r="A36" s="170"/>
      <c r="B36" s="170" t="s">
        <v>375</v>
      </c>
      <c r="C36" s="170">
        <v>9366</v>
      </c>
      <c r="D36" s="171" t="s">
        <v>453</v>
      </c>
      <c r="E36" s="172">
        <v>506812</v>
      </c>
      <c r="F36" s="172">
        <v>15335</v>
      </c>
      <c r="G36" s="172">
        <v>81571</v>
      </c>
      <c r="H36" s="172">
        <v>2150</v>
      </c>
      <c r="I36" s="172">
        <f t="shared" si="7"/>
        <v>605868</v>
      </c>
      <c r="J36" s="172">
        <v>22976</v>
      </c>
      <c r="K36" s="172">
        <v>582892</v>
      </c>
      <c r="L36" s="172">
        <f t="shared" si="8"/>
        <v>605868</v>
      </c>
      <c r="M36" s="172">
        <v>0</v>
      </c>
      <c r="N36" s="172">
        <v>28000</v>
      </c>
      <c r="O36" s="172">
        <v>0</v>
      </c>
      <c r="P36" s="172">
        <v>41460</v>
      </c>
      <c r="Q36" s="172">
        <v>0</v>
      </c>
      <c r="R36" s="172">
        <v>0</v>
      </c>
      <c r="S36" s="172">
        <v>2140</v>
      </c>
      <c r="T36" s="172">
        <v>21209</v>
      </c>
      <c r="U36" s="172">
        <v>8492</v>
      </c>
      <c r="V36" s="172">
        <f t="shared" si="9"/>
        <v>101301</v>
      </c>
      <c r="W36" s="172">
        <v>50</v>
      </c>
      <c r="X36" s="172">
        <v>0</v>
      </c>
      <c r="Y36" s="172">
        <v>68577</v>
      </c>
      <c r="Z36" s="172">
        <v>1986</v>
      </c>
      <c r="AA36" s="172">
        <v>387</v>
      </c>
      <c r="AB36" s="172">
        <v>0</v>
      </c>
      <c r="AC36" s="172">
        <v>0</v>
      </c>
      <c r="AD36" s="172">
        <v>0</v>
      </c>
      <c r="AE36" s="172">
        <v>5907</v>
      </c>
      <c r="AF36" s="172">
        <v>500</v>
      </c>
      <c r="AG36" s="172">
        <v>0</v>
      </c>
      <c r="AH36" s="172">
        <v>528</v>
      </c>
      <c r="AI36" s="172">
        <v>551</v>
      </c>
      <c r="AJ36" s="172">
        <f t="shared" si="10"/>
        <v>1579</v>
      </c>
      <c r="AK36" s="172">
        <v>21676</v>
      </c>
      <c r="AL36" s="172">
        <f t="shared" si="11"/>
        <v>100162</v>
      </c>
      <c r="AM36" s="172">
        <f t="shared" si="12"/>
        <v>1139</v>
      </c>
    </row>
    <row r="37" spans="1:39" x14ac:dyDescent="0.25">
      <c r="A37" s="170"/>
      <c r="B37" s="170" t="s">
        <v>375</v>
      </c>
      <c r="C37" s="170">
        <v>9389</v>
      </c>
      <c r="D37" s="171" t="s">
        <v>454</v>
      </c>
      <c r="E37" s="172">
        <v>382213</v>
      </c>
      <c r="F37" s="172">
        <v>7603</v>
      </c>
      <c r="G37" s="172">
        <v>235187</v>
      </c>
      <c r="H37" s="172">
        <v>971</v>
      </c>
      <c r="I37" s="172">
        <f t="shared" si="7"/>
        <v>625974</v>
      </c>
      <c r="J37" s="172">
        <v>0</v>
      </c>
      <c r="K37" s="172">
        <v>625974</v>
      </c>
      <c r="L37" s="172">
        <f t="shared" si="8"/>
        <v>625974</v>
      </c>
      <c r="M37" s="172">
        <v>0</v>
      </c>
      <c r="N37" s="172">
        <v>1000</v>
      </c>
      <c r="O37" s="172">
        <v>4395</v>
      </c>
      <c r="P37" s="172">
        <v>132445</v>
      </c>
      <c r="Q37" s="172">
        <v>0</v>
      </c>
      <c r="R37" s="172">
        <v>0</v>
      </c>
      <c r="S37" s="172">
        <v>6195</v>
      </c>
      <c r="T37" s="172">
        <v>0</v>
      </c>
      <c r="U37" s="172">
        <v>58439</v>
      </c>
      <c r="V37" s="172">
        <f t="shared" si="9"/>
        <v>202474</v>
      </c>
      <c r="W37" s="172">
        <v>19184</v>
      </c>
      <c r="X37" s="172">
        <v>0</v>
      </c>
      <c r="Y37" s="172">
        <v>625</v>
      </c>
      <c r="Z37" s="172">
        <v>17610</v>
      </c>
      <c r="AA37" s="172">
        <v>0</v>
      </c>
      <c r="AB37" s="172">
        <v>352</v>
      </c>
      <c r="AC37" s="172">
        <v>0</v>
      </c>
      <c r="AD37" s="172">
        <v>0</v>
      </c>
      <c r="AE37" s="172">
        <v>11745</v>
      </c>
      <c r="AF37" s="172">
        <v>3025</v>
      </c>
      <c r="AG37" s="172">
        <v>10518</v>
      </c>
      <c r="AH37" s="172">
        <v>0</v>
      </c>
      <c r="AI37" s="172">
        <v>416</v>
      </c>
      <c r="AJ37" s="172">
        <f t="shared" si="10"/>
        <v>13959</v>
      </c>
      <c r="AK37" s="172">
        <v>21898</v>
      </c>
      <c r="AL37" s="172">
        <f t="shared" si="11"/>
        <v>85373</v>
      </c>
      <c r="AM37" s="172">
        <f t="shared" si="12"/>
        <v>117101</v>
      </c>
    </row>
    <row r="38" spans="1:39" x14ac:dyDescent="0.25">
      <c r="A38" s="170"/>
      <c r="B38" s="170" t="s">
        <v>375</v>
      </c>
      <c r="C38" s="170">
        <v>9970</v>
      </c>
      <c r="D38" s="171" t="s">
        <v>455</v>
      </c>
      <c r="E38" s="172">
        <v>69211</v>
      </c>
      <c r="F38" s="172">
        <v>0</v>
      </c>
      <c r="G38" s="172">
        <v>700</v>
      </c>
      <c r="H38" s="172">
        <v>69911</v>
      </c>
      <c r="I38" s="172">
        <f t="shared" si="7"/>
        <v>139822</v>
      </c>
      <c r="J38" s="172">
        <v>0</v>
      </c>
      <c r="K38" s="172">
        <v>0</v>
      </c>
      <c r="L38" s="172">
        <f t="shared" si="8"/>
        <v>0</v>
      </c>
      <c r="M38" s="172">
        <v>0</v>
      </c>
      <c r="N38" s="172">
        <v>0</v>
      </c>
      <c r="O38" s="172">
        <v>0</v>
      </c>
      <c r="P38" s="172">
        <v>0</v>
      </c>
      <c r="Q38" s="172">
        <v>18503</v>
      </c>
      <c r="R38" s="172">
        <v>0</v>
      </c>
      <c r="S38" s="172">
        <v>1973</v>
      </c>
      <c r="T38" s="172">
        <v>18928</v>
      </c>
      <c r="U38" s="172">
        <v>0</v>
      </c>
      <c r="V38" s="172">
        <f t="shared" si="9"/>
        <v>39404</v>
      </c>
      <c r="W38" s="172">
        <v>1200</v>
      </c>
      <c r="X38" s="172">
        <v>0</v>
      </c>
      <c r="Y38" s="172">
        <v>0</v>
      </c>
      <c r="Z38" s="172">
        <v>0</v>
      </c>
      <c r="AA38" s="172">
        <v>0</v>
      </c>
      <c r="AB38" s="172">
        <v>0</v>
      </c>
      <c r="AC38" s="172">
        <v>0</v>
      </c>
      <c r="AD38" s="172">
        <v>0</v>
      </c>
      <c r="AE38" s="172">
        <v>13322</v>
      </c>
      <c r="AF38" s="172">
        <v>2000</v>
      </c>
      <c r="AG38" s="172">
        <v>0</v>
      </c>
      <c r="AH38" s="172">
        <v>420</v>
      </c>
      <c r="AI38" s="172">
        <v>895</v>
      </c>
      <c r="AJ38" s="172">
        <f t="shared" si="10"/>
        <v>3315</v>
      </c>
      <c r="AK38" s="172">
        <v>1913</v>
      </c>
      <c r="AL38" s="172">
        <f t="shared" si="11"/>
        <v>19750</v>
      </c>
      <c r="AM38" s="172">
        <f t="shared" si="12"/>
        <v>19654</v>
      </c>
    </row>
    <row r="39" spans="1:39" x14ac:dyDescent="0.25">
      <c r="A39" s="170"/>
      <c r="B39" s="170" t="s">
        <v>375</v>
      </c>
      <c r="C39" s="170">
        <v>9362</v>
      </c>
      <c r="D39" s="171" t="s">
        <v>456</v>
      </c>
      <c r="E39" s="172">
        <v>2190000</v>
      </c>
      <c r="F39" s="172">
        <v>9929</v>
      </c>
      <c r="G39" s="172">
        <v>1408031</v>
      </c>
      <c r="H39" s="172">
        <v>2403</v>
      </c>
      <c r="I39" s="172">
        <f t="shared" si="7"/>
        <v>3610363</v>
      </c>
      <c r="J39" s="172">
        <v>4982</v>
      </c>
      <c r="K39" s="172">
        <v>3605381</v>
      </c>
      <c r="L39" s="172">
        <f t="shared" si="8"/>
        <v>3610363</v>
      </c>
      <c r="M39" s="172">
        <v>0</v>
      </c>
      <c r="N39" s="172">
        <v>0</v>
      </c>
      <c r="O39" s="172">
        <v>30725</v>
      </c>
      <c r="P39" s="172">
        <v>85133</v>
      </c>
      <c r="Q39" s="172">
        <v>0</v>
      </c>
      <c r="R39" s="172">
        <v>1000</v>
      </c>
      <c r="S39" s="172">
        <v>43913</v>
      </c>
      <c r="T39" s="172">
        <v>33667</v>
      </c>
      <c r="U39" s="172">
        <v>336</v>
      </c>
      <c r="V39" s="172">
        <f t="shared" si="9"/>
        <v>194774</v>
      </c>
      <c r="W39" s="172">
        <v>11545</v>
      </c>
      <c r="X39" s="172">
        <v>0</v>
      </c>
      <c r="Y39" s="172">
        <v>86571</v>
      </c>
      <c r="Z39" s="172">
        <v>24833</v>
      </c>
      <c r="AA39" s="172">
        <v>859</v>
      </c>
      <c r="AB39" s="172">
        <v>0</v>
      </c>
      <c r="AC39" s="172">
        <v>0</v>
      </c>
      <c r="AD39" s="172">
        <v>9455</v>
      </c>
      <c r="AE39" s="172">
        <v>32102</v>
      </c>
      <c r="AF39" s="172">
        <v>8280</v>
      </c>
      <c r="AG39" s="172">
        <v>0</v>
      </c>
      <c r="AH39" s="172">
        <v>0</v>
      </c>
      <c r="AI39" s="172">
        <v>0</v>
      </c>
      <c r="AJ39" s="172">
        <f t="shared" si="10"/>
        <v>8280</v>
      </c>
      <c r="AK39" s="172">
        <v>11034</v>
      </c>
      <c r="AL39" s="172">
        <f t="shared" si="11"/>
        <v>184679</v>
      </c>
      <c r="AM39" s="172">
        <f t="shared" si="12"/>
        <v>10095</v>
      </c>
    </row>
    <row r="40" spans="1:39" s="7" customFormat="1" ht="13" x14ac:dyDescent="0.3">
      <c r="A40" s="175"/>
      <c r="B40" s="175"/>
      <c r="C40" s="175"/>
      <c r="D40" s="176" t="s">
        <v>332</v>
      </c>
      <c r="E40" s="174">
        <f>SUM(E23:E39)</f>
        <v>11540559</v>
      </c>
      <c r="F40" s="174">
        <f t="shared" ref="F40:AM40" si="13">SUM(F23:F39)</f>
        <v>484930</v>
      </c>
      <c r="G40" s="174">
        <f t="shared" si="13"/>
        <v>3292850</v>
      </c>
      <c r="H40" s="174">
        <f t="shared" si="13"/>
        <v>111418</v>
      </c>
      <c r="I40" s="174">
        <f t="shared" si="13"/>
        <v>15429757</v>
      </c>
      <c r="J40" s="174">
        <f t="shared" si="13"/>
        <v>93066</v>
      </c>
      <c r="K40" s="174">
        <f t="shared" si="13"/>
        <v>14787298</v>
      </c>
      <c r="L40" s="174">
        <f t="shared" si="13"/>
        <v>14880364</v>
      </c>
      <c r="M40" s="174">
        <f t="shared" si="13"/>
        <v>0</v>
      </c>
      <c r="N40" s="174">
        <f t="shared" si="13"/>
        <v>69388</v>
      </c>
      <c r="O40" s="174">
        <f t="shared" si="13"/>
        <v>101634</v>
      </c>
      <c r="P40" s="174">
        <f t="shared" si="13"/>
        <v>674330</v>
      </c>
      <c r="Q40" s="174">
        <f t="shared" si="13"/>
        <v>83399</v>
      </c>
      <c r="R40" s="174">
        <f t="shared" si="13"/>
        <v>57164</v>
      </c>
      <c r="S40" s="174">
        <f t="shared" si="13"/>
        <v>119453</v>
      </c>
      <c r="T40" s="174">
        <f t="shared" si="13"/>
        <v>282280</v>
      </c>
      <c r="U40" s="174">
        <f t="shared" si="13"/>
        <v>107297</v>
      </c>
      <c r="V40" s="174">
        <f t="shared" si="13"/>
        <v>1494945</v>
      </c>
      <c r="W40" s="174">
        <f t="shared" si="13"/>
        <v>65376</v>
      </c>
      <c r="X40" s="174">
        <f t="shared" si="13"/>
        <v>3902</v>
      </c>
      <c r="Y40" s="174">
        <f t="shared" si="13"/>
        <v>495685</v>
      </c>
      <c r="Z40" s="174">
        <f t="shared" si="13"/>
        <v>117086</v>
      </c>
      <c r="AA40" s="174">
        <f t="shared" si="13"/>
        <v>6038</v>
      </c>
      <c r="AB40" s="174">
        <f t="shared" si="13"/>
        <v>6143</v>
      </c>
      <c r="AC40" s="174">
        <f t="shared" si="13"/>
        <v>1075</v>
      </c>
      <c r="AD40" s="174">
        <f t="shared" si="13"/>
        <v>60710</v>
      </c>
      <c r="AE40" s="174">
        <f t="shared" si="13"/>
        <v>305229</v>
      </c>
      <c r="AF40" s="174">
        <f t="shared" si="13"/>
        <v>46255</v>
      </c>
      <c r="AG40" s="174">
        <f t="shared" si="13"/>
        <v>15761</v>
      </c>
      <c r="AH40" s="174">
        <f t="shared" si="13"/>
        <v>7328</v>
      </c>
      <c r="AI40" s="174">
        <f t="shared" si="13"/>
        <v>10105</v>
      </c>
      <c r="AJ40" s="174">
        <f t="shared" si="13"/>
        <v>79449</v>
      </c>
      <c r="AK40" s="174">
        <f t="shared" si="13"/>
        <v>172075</v>
      </c>
      <c r="AL40" s="174">
        <f t="shared" si="13"/>
        <v>1312768</v>
      </c>
      <c r="AM40" s="174">
        <f t="shared" si="13"/>
        <v>182177</v>
      </c>
    </row>
    <row r="41" spans="1:39" x14ac:dyDescent="0.25">
      <c r="A41" s="170"/>
      <c r="B41" s="170"/>
      <c r="C41" s="170"/>
      <c r="D41" s="171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</row>
    <row r="42" spans="1:39" x14ac:dyDescent="0.25">
      <c r="A42" s="170"/>
      <c r="B42" s="170" t="s">
        <v>374</v>
      </c>
      <c r="C42" s="170">
        <v>9543</v>
      </c>
      <c r="D42" s="171" t="s">
        <v>409</v>
      </c>
      <c r="E42" s="172">
        <v>1460000</v>
      </c>
      <c r="F42" s="172">
        <v>23703</v>
      </c>
      <c r="G42" s="172">
        <v>170356</v>
      </c>
      <c r="H42" s="172">
        <v>0</v>
      </c>
      <c r="I42" s="172">
        <f t="shared" ref="I42:I72" si="14">SUM(E42:H42)</f>
        <v>1654059</v>
      </c>
      <c r="J42" s="172">
        <v>150</v>
      </c>
      <c r="K42" s="172">
        <v>1653909</v>
      </c>
      <c r="L42" s="172">
        <f t="shared" ref="L42:L72" si="15">J42+K42</f>
        <v>1654059</v>
      </c>
      <c r="M42" s="172">
        <v>0</v>
      </c>
      <c r="N42" s="172">
        <v>0</v>
      </c>
      <c r="O42" s="172">
        <v>0</v>
      </c>
      <c r="P42" s="172">
        <v>77184</v>
      </c>
      <c r="Q42" s="172">
        <v>28795</v>
      </c>
      <c r="R42" s="172">
        <v>0</v>
      </c>
      <c r="S42" s="172">
        <v>1989</v>
      </c>
      <c r="T42" s="172">
        <v>20564</v>
      </c>
      <c r="U42" s="172">
        <v>12317</v>
      </c>
      <c r="V42" s="172">
        <f t="shared" ref="V42:V72" si="16">SUM(M42:U42)</f>
        <v>140849</v>
      </c>
      <c r="W42" s="172">
        <v>2290</v>
      </c>
      <c r="X42" s="172">
        <v>0</v>
      </c>
      <c r="Y42" s="172">
        <v>16351</v>
      </c>
      <c r="Z42" s="172">
        <v>15339</v>
      </c>
      <c r="AA42" s="172">
        <v>0</v>
      </c>
      <c r="AB42" s="172">
        <v>0</v>
      </c>
      <c r="AC42" s="172">
        <v>0</v>
      </c>
      <c r="AD42" s="172">
        <v>0</v>
      </c>
      <c r="AE42" s="172">
        <v>90765</v>
      </c>
      <c r="AF42" s="172">
        <v>3900</v>
      </c>
      <c r="AG42" s="172">
        <v>8172</v>
      </c>
      <c r="AH42" s="172">
        <v>0</v>
      </c>
      <c r="AI42" s="172">
        <v>519</v>
      </c>
      <c r="AJ42" s="172">
        <f t="shared" ref="AJ42:AJ72" si="17">SUM(AF42:AI42)</f>
        <v>12591</v>
      </c>
      <c r="AK42" s="172">
        <v>10801</v>
      </c>
      <c r="AL42" s="172">
        <f t="shared" ref="AL42:AL72" si="18">SUM(W42:AE42)+AJ42+AK42</f>
        <v>148137</v>
      </c>
      <c r="AM42" s="172">
        <f t="shared" ref="AM42:AM72" si="19">V42-AL42</f>
        <v>-7288</v>
      </c>
    </row>
    <row r="43" spans="1:39" x14ac:dyDescent="0.25">
      <c r="A43" s="170"/>
      <c r="B43" s="170" t="s">
        <v>374</v>
      </c>
      <c r="C43" s="170">
        <v>9596</v>
      </c>
      <c r="D43" s="171" t="s">
        <v>410</v>
      </c>
      <c r="E43" s="172">
        <v>0</v>
      </c>
      <c r="F43" s="172">
        <v>0</v>
      </c>
      <c r="G43" s="172">
        <v>404310</v>
      </c>
      <c r="H43" s="172">
        <v>12942</v>
      </c>
      <c r="I43" s="172">
        <f t="shared" si="14"/>
        <v>417252</v>
      </c>
      <c r="J43" s="172">
        <v>357795</v>
      </c>
      <c r="K43" s="172">
        <v>59457</v>
      </c>
      <c r="L43" s="172">
        <f t="shared" si="15"/>
        <v>417252</v>
      </c>
      <c r="M43" s="172">
        <v>286465</v>
      </c>
      <c r="N43" s="172">
        <v>0</v>
      </c>
      <c r="O43" s="172">
        <v>48514</v>
      </c>
      <c r="P43" s="172">
        <v>34723</v>
      </c>
      <c r="Q43" s="172">
        <v>0</v>
      </c>
      <c r="R43" s="172">
        <v>0</v>
      </c>
      <c r="S43" s="172">
        <v>8778</v>
      </c>
      <c r="T43" s="172">
        <v>0</v>
      </c>
      <c r="U43" s="172">
        <v>0</v>
      </c>
      <c r="V43" s="172">
        <f t="shared" si="16"/>
        <v>378480</v>
      </c>
      <c r="W43" s="172">
        <v>0</v>
      </c>
      <c r="X43" s="172">
        <v>0</v>
      </c>
      <c r="Y43" s="172">
        <v>41252</v>
      </c>
      <c r="Z43" s="172">
        <v>1952</v>
      </c>
      <c r="AA43" s="172">
        <v>0</v>
      </c>
      <c r="AB43" s="172">
        <v>0</v>
      </c>
      <c r="AC43" s="172">
        <v>0</v>
      </c>
      <c r="AD43" s="172">
        <v>0</v>
      </c>
      <c r="AE43" s="172">
        <v>34876</v>
      </c>
      <c r="AF43" s="172">
        <v>6867</v>
      </c>
      <c r="AG43" s="172">
        <v>0</v>
      </c>
      <c r="AH43" s="172">
        <v>321</v>
      </c>
      <c r="AI43" s="172">
        <v>321</v>
      </c>
      <c r="AJ43" s="172">
        <f t="shared" si="17"/>
        <v>7509</v>
      </c>
      <c r="AK43" s="172">
        <v>8523</v>
      </c>
      <c r="AL43" s="172">
        <f t="shared" si="18"/>
        <v>94112</v>
      </c>
      <c r="AM43" s="172">
        <f t="shared" si="19"/>
        <v>284368</v>
      </c>
    </row>
    <row r="44" spans="1:39" x14ac:dyDescent="0.25">
      <c r="A44" s="170"/>
      <c r="B44" s="170" t="s">
        <v>374</v>
      </c>
      <c r="C44" s="170">
        <v>9977</v>
      </c>
      <c r="D44" s="171" t="s">
        <v>411</v>
      </c>
      <c r="E44" s="172">
        <v>833871</v>
      </c>
      <c r="F44" s="172">
        <v>49451</v>
      </c>
      <c r="G44" s="172">
        <v>201913</v>
      </c>
      <c r="H44" s="172">
        <v>315</v>
      </c>
      <c r="I44" s="172">
        <f t="shared" si="14"/>
        <v>1085550</v>
      </c>
      <c r="J44" s="172">
        <v>0</v>
      </c>
      <c r="K44" s="172">
        <v>1085550</v>
      </c>
      <c r="L44" s="172">
        <f t="shared" si="15"/>
        <v>1085550</v>
      </c>
      <c r="M44" s="172">
        <v>0</v>
      </c>
      <c r="N44" s="172">
        <v>1000</v>
      </c>
      <c r="O44" s="172">
        <v>0</v>
      </c>
      <c r="P44" s="172">
        <v>29860</v>
      </c>
      <c r="Q44" s="172">
        <v>0</v>
      </c>
      <c r="R44" s="172">
        <v>0</v>
      </c>
      <c r="S44" s="172">
        <v>5859</v>
      </c>
      <c r="T44" s="172">
        <v>0</v>
      </c>
      <c r="U44" s="172">
        <v>0</v>
      </c>
      <c r="V44" s="172">
        <f t="shared" si="16"/>
        <v>36719</v>
      </c>
      <c r="W44" s="172">
        <v>0</v>
      </c>
      <c r="X44" s="172">
        <v>0</v>
      </c>
      <c r="Y44" s="172">
        <v>4712</v>
      </c>
      <c r="Z44" s="172">
        <v>10433</v>
      </c>
      <c r="AA44" s="172">
        <v>0</v>
      </c>
      <c r="AB44" s="172">
        <v>0</v>
      </c>
      <c r="AC44" s="172">
        <v>0</v>
      </c>
      <c r="AD44" s="172">
        <v>2488</v>
      </c>
      <c r="AE44" s="172">
        <v>16223</v>
      </c>
      <c r="AF44" s="172">
        <v>1500</v>
      </c>
      <c r="AG44" s="172">
        <v>0</v>
      </c>
      <c r="AH44" s="172">
        <v>483</v>
      </c>
      <c r="AI44" s="172">
        <v>194</v>
      </c>
      <c r="AJ44" s="172">
        <f t="shared" si="17"/>
        <v>2177</v>
      </c>
      <c r="AK44" s="172">
        <v>1750</v>
      </c>
      <c r="AL44" s="172">
        <f t="shared" si="18"/>
        <v>37783</v>
      </c>
      <c r="AM44" s="172">
        <f t="shared" si="19"/>
        <v>-1064</v>
      </c>
    </row>
    <row r="45" spans="1:39" x14ac:dyDescent="0.25">
      <c r="A45" s="170"/>
      <c r="B45" s="170" t="s">
        <v>374</v>
      </c>
      <c r="C45" s="170">
        <v>9592</v>
      </c>
      <c r="D45" s="171" t="s">
        <v>412</v>
      </c>
      <c r="E45" s="172">
        <v>1035000</v>
      </c>
      <c r="F45" s="172">
        <v>80000</v>
      </c>
      <c r="G45" s="172">
        <v>97362</v>
      </c>
      <c r="H45" s="172">
        <v>0</v>
      </c>
      <c r="I45" s="172">
        <f t="shared" si="14"/>
        <v>1212362</v>
      </c>
      <c r="J45" s="172">
        <v>0</v>
      </c>
      <c r="K45" s="172">
        <v>1212362</v>
      </c>
      <c r="L45" s="172">
        <f t="shared" si="15"/>
        <v>1212362</v>
      </c>
      <c r="M45" s="172">
        <v>0</v>
      </c>
      <c r="N45" s="172">
        <v>0</v>
      </c>
      <c r="O45" s="172">
        <v>0</v>
      </c>
      <c r="P45" s="172">
        <v>12373</v>
      </c>
      <c r="Q45" s="172">
        <v>349</v>
      </c>
      <c r="R45" s="172">
        <v>0</v>
      </c>
      <c r="S45" s="172">
        <v>2472</v>
      </c>
      <c r="T45" s="172">
        <v>20373</v>
      </c>
      <c r="U45" s="172">
        <v>9504</v>
      </c>
      <c r="V45" s="172">
        <f t="shared" si="16"/>
        <v>45071</v>
      </c>
      <c r="W45" s="172">
        <v>349</v>
      </c>
      <c r="X45" s="172">
        <v>0</v>
      </c>
      <c r="Y45" s="172">
        <v>22280</v>
      </c>
      <c r="Z45" s="172">
        <v>0</v>
      </c>
      <c r="AA45" s="172">
        <v>0</v>
      </c>
      <c r="AB45" s="172">
        <v>0</v>
      </c>
      <c r="AC45" s="172">
        <v>0</v>
      </c>
      <c r="AD45" s="172">
        <v>0</v>
      </c>
      <c r="AE45" s="172">
        <v>14021</v>
      </c>
      <c r="AF45" s="172">
        <v>652</v>
      </c>
      <c r="AG45" s="172">
        <v>0</v>
      </c>
      <c r="AH45" s="172">
        <v>140</v>
      </c>
      <c r="AI45" s="172">
        <v>0</v>
      </c>
      <c r="AJ45" s="172">
        <f t="shared" si="17"/>
        <v>792</v>
      </c>
      <c r="AK45" s="172">
        <v>2400</v>
      </c>
      <c r="AL45" s="172">
        <f t="shared" si="18"/>
        <v>39842</v>
      </c>
      <c r="AM45" s="172">
        <f t="shared" si="19"/>
        <v>5229</v>
      </c>
    </row>
    <row r="46" spans="1:39" x14ac:dyDescent="0.25">
      <c r="A46" s="170"/>
      <c r="B46" s="170" t="s">
        <v>374</v>
      </c>
      <c r="C46" s="170"/>
      <c r="D46" s="171" t="s">
        <v>413</v>
      </c>
      <c r="E46" s="172">
        <v>0</v>
      </c>
      <c r="F46" s="172">
        <v>4053655</v>
      </c>
      <c r="G46" s="172">
        <v>217310</v>
      </c>
      <c r="H46" s="172">
        <v>1802</v>
      </c>
      <c r="I46" s="172">
        <f t="shared" si="14"/>
        <v>4272767</v>
      </c>
      <c r="J46" s="172">
        <v>16169</v>
      </c>
      <c r="K46" s="172">
        <v>4256599</v>
      </c>
      <c r="L46" s="172">
        <f t="shared" si="15"/>
        <v>4272768</v>
      </c>
      <c r="M46" s="172">
        <v>0</v>
      </c>
      <c r="N46" s="172">
        <v>0</v>
      </c>
      <c r="O46" s="172">
        <v>0</v>
      </c>
      <c r="P46" s="172">
        <v>0</v>
      </c>
      <c r="Q46" s="172">
        <v>0</v>
      </c>
      <c r="R46" s="172">
        <v>0</v>
      </c>
      <c r="S46" s="172">
        <v>0</v>
      </c>
      <c r="T46" s="172">
        <v>0</v>
      </c>
      <c r="U46" s="172">
        <v>0</v>
      </c>
      <c r="V46" s="172">
        <f t="shared" si="16"/>
        <v>0</v>
      </c>
      <c r="W46" s="172">
        <v>0</v>
      </c>
      <c r="X46" s="172">
        <v>0</v>
      </c>
      <c r="Y46" s="172">
        <v>0</v>
      </c>
      <c r="Z46" s="172">
        <v>0</v>
      </c>
      <c r="AA46" s="172">
        <v>0</v>
      </c>
      <c r="AB46" s="172">
        <v>0</v>
      </c>
      <c r="AC46" s="172">
        <v>0</v>
      </c>
      <c r="AD46" s="172">
        <v>0</v>
      </c>
      <c r="AE46" s="172">
        <v>0</v>
      </c>
      <c r="AF46" s="172">
        <v>0</v>
      </c>
      <c r="AG46" s="172">
        <v>0</v>
      </c>
      <c r="AH46" s="172">
        <v>0</v>
      </c>
      <c r="AI46" s="172">
        <v>0</v>
      </c>
      <c r="AJ46" s="172">
        <f t="shared" si="17"/>
        <v>0</v>
      </c>
      <c r="AK46" s="172">
        <v>0</v>
      </c>
      <c r="AL46" s="172">
        <f t="shared" si="18"/>
        <v>0</v>
      </c>
      <c r="AM46" s="172">
        <f t="shared" si="19"/>
        <v>0</v>
      </c>
    </row>
    <row r="47" spans="1:39" x14ac:dyDescent="0.25">
      <c r="A47" s="170"/>
      <c r="B47" s="170" t="s">
        <v>374</v>
      </c>
      <c r="C47" s="170">
        <v>10008</v>
      </c>
      <c r="D47" s="171" t="s">
        <v>414</v>
      </c>
      <c r="E47" s="172">
        <v>6705000</v>
      </c>
      <c r="F47" s="172">
        <v>117045</v>
      </c>
      <c r="G47" s="172">
        <v>6300133</v>
      </c>
      <c r="H47" s="172">
        <v>23646</v>
      </c>
      <c r="I47" s="172">
        <f t="shared" si="14"/>
        <v>13145824</v>
      </c>
      <c r="J47" s="172">
        <v>26882</v>
      </c>
      <c r="K47" s="172">
        <v>13118942</v>
      </c>
      <c r="L47" s="172">
        <f t="shared" si="15"/>
        <v>13145824</v>
      </c>
      <c r="M47" s="172">
        <v>0</v>
      </c>
      <c r="N47" s="172">
        <v>15800</v>
      </c>
      <c r="O47" s="172">
        <v>7600</v>
      </c>
      <c r="P47" s="172">
        <v>291800</v>
      </c>
      <c r="Q47" s="172">
        <v>1100</v>
      </c>
      <c r="R47" s="172">
        <v>56000</v>
      </c>
      <c r="S47" s="172">
        <v>336500</v>
      </c>
      <c r="T47" s="172">
        <v>36000</v>
      </c>
      <c r="U47" s="172">
        <v>12414</v>
      </c>
      <c r="V47" s="172">
        <f t="shared" si="16"/>
        <v>757214</v>
      </c>
      <c r="W47" s="172">
        <v>7970</v>
      </c>
      <c r="X47" s="172">
        <v>10000</v>
      </c>
      <c r="Y47" s="172">
        <v>254800</v>
      </c>
      <c r="Z47" s="172">
        <v>68750</v>
      </c>
      <c r="AA47" s="172">
        <v>0</v>
      </c>
      <c r="AB47" s="172">
        <v>0</v>
      </c>
      <c r="AC47" s="172">
        <v>0</v>
      </c>
      <c r="AD47" s="172">
        <v>0</v>
      </c>
      <c r="AE47" s="172">
        <v>160820</v>
      </c>
      <c r="AF47" s="172">
        <v>26250</v>
      </c>
      <c r="AG47" s="172">
        <v>0</v>
      </c>
      <c r="AH47" s="172">
        <v>7801</v>
      </c>
      <c r="AI47" s="172">
        <v>1538</v>
      </c>
      <c r="AJ47" s="172">
        <f t="shared" si="17"/>
        <v>35589</v>
      </c>
      <c r="AK47" s="172">
        <v>104655</v>
      </c>
      <c r="AL47" s="172">
        <f t="shared" si="18"/>
        <v>642584</v>
      </c>
      <c r="AM47" s="172">
        <f t="shared" si="19"/>
        <v>114630</v>
      </c>
    </row>
    <row r="48" spans="1:39" x14ac:dyDescent="0.25">
      <c r="A48" s="170"/>
      <c r="B48" s="170" t="s">
        <v>374</v>
      </c>
      <c r="C48" s="170">
        <v>9546</v>
      </c>
      <c r="D48" s="171" t="s">
        <v>415</v>
      </c>
      <c r="E48" s="172">
        <v>0</v>
      </c>
      <c r="F48" s="172">
        <v>0</v>
      </c>
      <c r="G48" s="172">
        <v>0</v>
      </c>
      <c r="H48" s="172">
        <v>0</v>
      </c>
      <c r="I48" s="172">
        <f t="shared" si="14"/>
        <v>0</v>
      </c>
      <c r="J48" s="172">
        <v>0</v>
      </c>
      <c r="K48" s="172">
        <v>0</v>
      </c>
      <c r="L48" s="172">
        <f t="shared" si="15"/>
        <v>0</v>
      </c>
      <c r="M48" s="172">
        <v>0</v>
      </c>
      <c r="N48" s="172">
        <v>0</v>
      </c>
      <c r="O48" s="172">
        <v>0</v>
      </c>
      <c r="P48" s="172">
        <v>0</v>
      </c>
      <c r="Q48" s="172">
        <v>0</v>
      </c>
      <c r="R48" s="172">
        <v>0</v>
      </c>
      <c r="S48" s="172">
        <v>0</v>
      </c>
      <c r="T48" s="172">
        <v>0</v>
      </c>
      <c r="U48" s="172">
        <v>0</v>
      </c>
      <c r="V48" s="172">
        <f t="shared" si="16"/>
        <v>0</v>
      </c>
      <c r="W48" s="172">
        <v>0</v>
      </c>
      <c r="X48" s="172">
        <v>0</v>
      </c>
      <c r="Y48" s="172">
        <v>0</v>
      </c>
      <c r="Z48" s="172">
        <v>0</v>
      </c>
      <c r="AA48" s="172">
        <v>0</v>
      </c>
      <c r="AB48" s="172">
        <v>0</v>
      </c>
      <c r="AC48" s="172">
        <v>0</v>
      </c>
      <c r="AD48" s="172">
        <v>0</v>
      </c>
      <c r="AE48" s="172">
        <v>0</v>
      </c>
      <c r="AF48" s="172">
        <v>0</v>
      </c>
      <c r="AG48" s="172">
        <v>0</v>
      </c>
      <c r="AH48" s="172">
        <v>0</v>
      </c>
      <c r="AI48" s="172">
        <v>0</v>
      </c>
      <c r="AJ48" s="172">
        <f t="shared" si="17"/>
        <v>0</v>
      </c>
      <c r="AK48" s="172">
        <v>0</v>
      </c>
      <c r="AL48" s="172">
        <f t="shared" si="18"/>
        <v>0</v>
      </c>
      <c r="AM48" s="172">
        <f t="shared" si="19"/>
        <v>0</v>
      </c>
    </row>
    <row r="49" spans="1:39" x14ac:dyDescent="0.25">
      <c r="A49" s="170"/>
      <c r="B49" s="170" t="s">
        <v>374</v>
      </c>
      <c r="C49" s="170">
        <v>9600</v>
      </c>
      <c r="D49" s="171" t="s">
        <v>416</v>
      </c>
      <c r="E49" s="172">
        <v>0</v>
      </c>
      <c r="F49" s="172">
        <v>0</v>
      </c>
      <c r="G49" s="172">
        <v>0</v>
      </c>
      <c r="H49" s="172">
        <v>0</v>
      </c>
      <c r="I49" s="172">
        <f t="shared" si="14"/>
        <v>0</v>
      </c>
      <c r="J49" s="172">
        <v>0</v>
      </c>
      <c r="K49" s="172">
        <v>0</v>
      </c>
      <c r="L49" s="172">
        <f t="shared" si="15"/>
        <v>0</v>
      </c>
      <c r="M49" s="172">
        <v>0</v>
      </c>
      <c r="N49" s="172">
        <v>0</v>
      </c>
      <c r="O49" s="172">
        <v>0</v>
      </c>
      <c r="P49" s="172">
        <v>0</v>
      </c>
      <c r="Q49" s="172">
        <v>0</v>
      </c>
      <c r="R49" s="172">
        <v>0</v>
      </c>
      <c r="S49" s="172">
        <v>0</v>
      </c>
      <c r="T49" s="172">
        <v>0</v>
      </c>
      <c r="U49" s="172">
        <v>0</v>
      </c>
      <c r="V49" s="172">
        <f t="shared" si="16"/>
        <v>0</v>
      </c>
      <c r="W49" s="172">
        <v>0</v>
      </c>
      <c r="X49" s="172">
        <v>0</v>
      </c>
      <c r="Y49" s="172">
        <v>0</v>
      </c>
      <c r="Z49" s="172">
        <v>0</v>
      </c>
      <c r="AA49" s="172">
        <v>0</v>
      </c>
      <c r="AB49" s="172">
        <v>0</v>
      </c>
      <c r="AC49" s="172">
        <v>0</v>
      </c>
      <c r="AD49" s="172">
        <v>0</v>
      </c>
      <c r="AE49" s="172">
        <v>0</v>
      </c>
      <c r="AF49" s="172">
        <v>0</v>
      </c>
      <c r="AG49" s="172">
        <v>0</v>
      </c>
      <c r="AH49" s="172">
        <v>0</v>
      </c>
      <c r="AI49" s="172">
        <v>0</v>
      </c>
      <c r="AJ49" s="172">
        <f t="shared" si="17"/>
        <v>0</v>
      </c>
      <c r="AK49" s="172">
        <v>0</v>
      </c>
      <c r="AL49" s="172">
        <f t="shared" si="18"/>
        <v>0</v>
      </c>
      <c r="AM49" s="172">
        <f t="shared" si="19"/>
        <v>0</v>
      </c>
    </row>
    <row r="50" spans="1:39" x14ac:dyDescent="0.25">
      <c r="A50" s="170"/>
      <c r="B50" s="170" t="s">
        <v>374</v>
      </c>
      <c r="C50" s="170">
        <v>9617</v>
      </c>
      <c r="D50" s="171" t="s">
        <v>417</v>
      </c>
      <c r="E50" s="172">
        <v>1955538</v>
      </c>
      <c r="F50" s="172">
        <v>154887</v>
      </c>
      <c r="G50" s="172">
        <v>84136</v>
      </c>
      <c r="H50" s="172">
        <v>8868</v>
      </c>
      <c r="I50" s="172">
        <f t="shared" si="14"/>
        <v>2203429</v>
      </c>
      <c r="J50" s="172">
        <v>9206</v>
      </c>
      <c r="K50" s="172">
        <v>2194233</v>
      </c>
      <c r="L50" s="172">
        <f t="shared" si="15"/>
        <v>2203439</v>
      </c>
      <c r="M50" s="172">
        <v>3057</v>
      </c>
      <c r="N50" s="172">
        <v>16500</v>
      </c>
      <c r="O50" s="172">
        <v>16073</v>
      </c>
      <c r="P50" s="172">
        <v>138258</v>
      </c>
      <c r="Q50" s="172">
        <v>1898</v>
      </c>
      <c r="R50" s="172">
        <v>0</v>
      </c>
      <c r="S50" s="172">
        <v>3911</v>
      </c>
      <c r="T50" s="172">
        <v>30509</v>
      </c>
      <c r="U50" s="172">
        <v>7492</v>
      </c>
      <c r="V50" s="172">
        <f t="shared" si="16"/>
        <v>217698</v>
      </c>
      <c r="W50" s="172">
        <v>3211</v>
      </c>
      <c r="X50" s="172">
        <v>1008</v>
      </c>
      <c r="Y50" s="172">
        <v>74847</v>
      </c>
      <c r="Z50" s="172">
        <v>38695</v>
      </c>
      <c r="AA50" s="172">
        <v>500</v>
      </c>
      <c r="AB50" s="172">
        <v>372</v>
      </c>
      <c r="AC50" s="172">
        <v>1160</v>
      </c>
      <c r="AD50" s="172">
        <v>6719</v>
      </c>
      <c r="AE50" s="172">
        <v>40278</v>
      </c>
      <c r="AF50" s="172">
        <v>12235</v>
      </c>
      <c r="AG50" s="172">
        <v>0</v>
      </c>
      <c r="AH50" s="172">
        <v>2103</v>
      </c>
      <c r="AI50" s="172">
        <v>900</v>
      </c>
      <c r="AJ50" s="172">
        <f t="shared" si="17"/>
        <v>15238</v>
      </c>
      <c r="AK50" s="172">
        <v>29210</v>
      </c>
      <c r="AL50" s="172">
        <f t="shared" si="18"/>
        <v>211238</v>
      </c>
      <c r="AM50" s="172">
        <f t="shared" si="19"/>
        <v>6460</v>
      </c>
    </row>
    <row r="51" spans="1:39" x14ac:dyDescent="0.25">
      <c r="A51" s="170"/>
      <c r="B51" s="170" t="s">
        <v>374</v>
      </c>
      <c r="C51" s="170">
        <v>16166</v>
      </c>
      <c r="D51" s="171" t="s">
        <v>418</v>
      </c>
      <c r="E51" s="172">
        <v>2128739</v>
      </c>
      <c r="F51" s="172">
        <v>3558</v>
      </c>
      <c r="G51" s="172">
        <v>817627</v>
      </c>
      <c r="H51" s="172">
        <v>1419</v>
      </c>
      <c r="I51" s="172">
        <f t="shared" si="14"/>
        <v>2951343</v>
      </c>
      <c r="J51" s="172">
        <v>6118</v>
      </c>
      <c r="K51" s="172">
        <v>2945225</v>
      </c>
      <c r="L51" s="172">
        <f t="shared" si="15"/>
        <v>2951343</v>
      </c>
      <c r="M51" s="172">
        <v>0</v>
      </c>
      <c r="N51" s="172">
        <v>5607</v>
      </c>
      <c r="O51" s="172">
        <v>10313</v>
      </c>
      <c r="P51" s="172">
        <v>63616</v>
      </c>
      <c r="Q51" s="172">
        <v>5074</v>
      </c>
      <c r="R51" s="172">
        <v>1000</v>
      </c>
      <c r="S51" s="172">
        <v>27049</v>
      </c>
      <c r="T51" s="172">
        <v>26330</v>
      </c>
      <c r="U51" s="172">
        <v>3372</v>
      </c>
      <c r="V51" s="172">
        <f t="shared" si="16"/>
        <v>142361</v>
      </c>
      <c r="W51" s="172">
        <v>7331</v>
      </c>
      <c r="X51" s="172">
        <v>0</v>
      </c>
      <c r="Y51" s="172">
        <v>28084</v>
      </c>
      <c r="Z51" s="172">
        <v>26260</v>
      </c>
      <c r="AA51" s="172">
        <v>0</v>
      </c>
      <c r="AB51" s="172">
        <v>0</v>
      </c>
      <c r="AC51" s="172">
        <v>0</v>
      </c>
      <c r="AD51" s="172">
        <v>0</v>
      </c>
      <c r="AE51" s="172">
        <v>8975</v>
      </c>
      <c r="AF51" s="172">
        <v>8000</v>
      </c>
      <c r="AG51" s="172">
        <v>0</v>
      </c>
      <c r="AH51" s="172">
        <v>1573</v>
      </c>
      <c r="AI51" s="172">
        <v>1500</v>
      </c>
      <c r="AJ51" s="172">
        <f t="shared" si="17"/>
        <v>11073</v>
      </c>
      <c r="AK51" s="172">
        <v>509503</v>
      </c>
      <c r="AL51" s="172">
        <f t="shared" si="18"/>
        <v>591226</v>
      </c>
      <c r="AM51" s="172">
        <f t="shared" si="19"/>
        <v>-448865</v>
      </c>
    </row>
    <row r="52" spans="1:39" x14ac:dyDescent="0.25">
      <c r="A52" s="170"/>
      <c r="B52" s="170" t="s">
        <v>374</v>
      </c>
      <c r="C52" s="170">
        <v>9511</v>
      </c>
      <c r="D52" s="171" t="s">
        <v>419</v>
      </c>
      <c r="E52" s="172">
        <v>1278176</v>
      </c>
      <c r="F52" s="172">
        <v>0</v>
      </c>
      <c r="G52" s="172">
        <v>378031</v>
      </c>
      <c r="H52" s="172">
        <v>4495</v>
      </c>
      <c r="I52" s="172">
        <f t="shared" si="14"/>
        <v>1660702</v>
      </c>
      <c r="J52" s="172">
        <v>20055</v>
      </c>
      <c r="K52" s="172">
        <v>1640646</v>
      </c>
      <c r="L52" s="172">
        <f t="shared" si="15"/>
        <v>1660701</v>
      </c>
      <c r="M52" s="172">
        <v>0</v>
      </c>
      <c r="N52" s="172">
        <v>14000</v>
      </c>
      <c r="O52" s="172">
        <v>0</v>
      </c>
      <c r="P52" s="172">
        <v>196734</v>
      </c>
      <c r="Q52" s="172">
        <v>0</v>
      </c>
      <c r="R52" s="172">
        <v>0</v>
      </c>
      <c r="S52" s="172">
        <v>10927</v>
      </c>
      <c r="T52" s="172">
        <v>12603</v>
      </c>
      <c r="U52" s="172">
        <v>16087</v>
      </c>
      <c r="V52" s="172">
        <f t="shared" si="16"/>
        <v>250351</v>
      </c>
      <c r="W52" s="172">
        <v>0</v>
      </c>
      <c r="X52" s="172">
        <v>0</v>
      </c>
      <c r="Y52" s="172">
        <v>64250</v>
      </c>
      <c r="Z52" s="172">
        <v>50537</v>
      </c>
      <c r="AA52" s="172">
        <v>0</v>
      </c>
      <c r="AB52" s="172">
        <v>5931</v>
      </c>
      <c r="AC52" s="172">
        <v>0</v>
      </c>
      <c r="AD52" s="172">
        <v>0</v>
      </c>
      <c r="AE52" s="172">
        <v>29913</v>
      </c>
      <c r="AF52" s="172">
        <v>11099</v>
      </c>
      <c r="AG52" s="172">
        <v>0</v>
      </c>
      <c r="AH52" s="172">
        <v>2368</v>
      </c>
      <c r="AI52" s="172">
        <v>1532</v>
      </c>
      <c r="AJ52" s="172">
        <f t="shared" si="17"/>
        <v>14999</v>
      </c>
      <c r="AK52" s="172">
        <v>74854</v>
      </c>
      <c r="AL52" s="172">
        <f t="shared" si="18"/>
        <v>240484</v>
      </c>
      <c r="AM52" s="172">
        <f t="shared" si="19"/>
        <v>9867</v>
      </c>
    </row>
    <row r="53" spans="1:39" x14ac:dyDescent="0.25">
      <c r="A53" s="170"/>
      <c r="B53" s="170" t="s">
        <v>374</v>
      </c>
      <c r="C53" s="170">
        <v>9608</v>
      </c>
      <c r="D53" s="171" t="s">
        <v>420</v>
      </c>
      <c r="E53" s="172">
        <v>1435000</v>
      </c>
      <c r="F53" s="172">
        <v>18588</v>
      </c>
      <c r="G53" s="172">
        <v>632124</v>
      </c>
      <c r="H53" s="172">
        <v>1266</v>
      </c>
      <c r="I53" s="172">
        <f t="shared" si="14"/>
        <v>2086978</v>
      </c>
      <c r="J53" s="172">
        <v>1071</v>
      </c>
      <c r="K53" s="172">
        <v>2085907</v>
      </c>
      <c r="L53" s="172">
        <f t="shared" si="15"/>
        <v>2086978</v>
      </c>
      <c r="M53" s="172">
        <v>0</v>
      </c>
      <c r="N53" s="172">
        <v>44321</v>
      </c>
      <c r="O53" s="172">
        <v>0</v>
      </c>
      <c r="P53" s="172">
        <v>60306</v>
      </c>
      <c r="Q53" s="172">
        <v>176</v>
      </c>
      <c r="R53" s="172">
        <v>15000</v>
      </c>
      <c r="S53" s="172">
        <v>20226</v>
      </c>
      <c r="T53" s="172">
        <v>10465</v>
      </c>
      <c r="U53" s="172">
        <v>8642</v>
      </c>
      <c r="V53" s="172">
        <f t="shared" si="16"/>
        <v>159136</v>
      </c>
      <c r="W53" s="172">
        <v>176</v>
      </c>
      <c r="X53" s="172">
        <v>0</v>
      </c>
      <c r="Y53" s="172">
        <v>107123</v>
      </c>
      <c r="Z53" s="172">
        <v>27687</v>
      </c>
      <c r="AA53" s="172">
        <v>0</v>
      </c>
      <c r="AB53" s="172">
        <v>1972</v>
      </c>
      <c r="AC53" s="172">
        <v>0</v>
      </c>
      <c r="AD53" s="172">
        <v>0</v>
      </c>
      <c r="AE53" s="172">
        <v>14002</v>
      </c>
      <c r="AF53" s="172">
        <v>7020</v>
      </c>
      <c r="AG53" s="172">
        <v>0</v>
      </c>
      <c r="AH53" s="172">
        <v>840</v>
      </c>
      <c r="AI53" s="172">
        <v>313</v>
      </c>
      <c r="AJ53" s="172">
        <f t="shared" si="17"/>
        <v>8173</v>
      </c>
      <c r="AK53" s="172">
        <v>10048</v>
      </c>
      <c r="AL53" s="172">
        <f t="shared" si="18"/>
        <v>169181</v>
      </c>
      <c r="AM53" s="172">
        <f t="shared" si="19"/>
        <v>-10045</v>
      </c>
    </row>
    <row r="54" spans="1:39" x14ac:dyDescent="0.25">
      <c r="A54" s="170"/>
      <c r="B54" s="170" t="s">
        <v>374</v>
      </c>
      <c r="C54" s="170">
        <v>9613</v>
      </c>
      <c r="D54" s="171" t="s">
        <v>421</v>
      </c>
      <c r="E54" s="172">
        <v>2185000</v>
      </c>
      <c r="F54" s="172">
        <v>105690</v>
      </c>
      <c r="G54" s="172">
        <v>49698</v>
      </c>
      <c r="H54" s="172">
        <v>0</v>
      </c>
      <c r="I54" s="172">
        <f t="shared" si="14"/>
        <v>2340388</v>
      </c>
      <c r="J54" s="172">
        <v>0</v>
      </c>
      <c r="K54" s="172">
        <v>2340388</v>
      </c>
      <c r="L54" s="172">
        <f t="shared" si="15"/>
        <v>2340388</v>
      </c>
      <c r="M54" s="172">
        <v>0</v>
      </c>
      <c r="N54" s="172">
        <v>500</v>
      </c>
      <c r="O54" s="172">
        <v>0</v>
      </c>
      <c r="P54" s="172">
        <v>87638</v>
      </c>
      <c r="Q54" s="172">
        <v>2297</v>
      </c>
      <c r="R54" s="172">
        <v>0</v>
      </c>
      <c r="S54" s="172">
        <v>79</v>
      </c>
      <c r="T54" s="172">
        <v>20312</v>
      </c>
      <c r="U54" s="172">
        <v>113</v>
      </c>
      <c r="V54" s="172">
        <f t="shared" si="16"/>
        <v>110939</v>
      </c>
      <c r="W54" s="172">
        <v>6277</v>
      </c>
      <c r="X54" s="172">
        <v>0</v>
      </c>
      <c r="Y54" s="172">
        <v>73447</v>
      </c>
      <c r="Z54" s="172">
        <v>0</v>
      </c>
      <c r="AA54" s="172">
        <v>0</v>
      </c>
      <c r="AB54" s="172">
        <v>0</v>
      </c>
      <c r="AC54" s="172">
        <v>0</v>
      </c>
      <c r="AD54" s="172">
        <v>5295</v>
      </c>
      <c r="AE54" s="172">
        <v>23072</v>
      </c>
      <c r="AF54" s="172">
        <v>4300</v>
      </c>
      <c r="AG54" s="172">
        <v>0</v>
      </c>
      <c r="AH54" s="172">
        <v>923</v>
      </c>
      <c r="AI54" s="172">
        <v>495</v>
      </c>
      <c r="AJ54" s="172">
        <f t="shared" si="17"/>
        <v>5718</v>
      </c>
      <c r="AK54" s="172">
        <v>0</v>
      </c>
      <c r="AL54" s="172">
        <f t="shared" si="18"/>
        <v>113809</v>
      </c>
      <c r="AM54" s="172">
        <f t="shared" si="19"/>
        <v>-2870</v>
      </c>
    </row>
    <row r="55" spans="1:39" x14ac:dyDescent="0.25">
      <c r="A55" s="170"/>
      <c r="B55" s="170" t="s">
        <v>374</v>
      </c>
      <c r="C55" s="170">
        <v>9550</v>
      </c>
      <c r="D55" s="171" t="s">
        <v>422</v>
      </c>
      <c r="E55" s="172">
        <v>335291</v>
      </c>
      <c r="F55" s="172">
        <v>11335</v>
      </c>
      <c r="G55" s="172">
        <v>86347</v>
      </c>
      <c r="H55" s="172">
        <v>1147</v>
      </c>
      <c r="I55" s="172">
        <f t="shared" si="14"/>
        <v>434120</v>
      </c>
      <c r="J55" s="172">
        <v>6036</v>
      </c>
      <c r="K55" s="172">
        <v>428084</v>
      </c>
      <c r="L55" s="172">
        <f t="shared" si="15"/>
        <v>434120</v>
      </c>
      <c r="M55" s="172">
        <v>0</v>
      </c>
      <c r="N55" s="172">
        <v>10000</v>
      </c>
      <c r="O55" s="172">
        <v>75376</v>
      </c>
      <c r="P55" s="172">
        <v>40515</v>
      </c>
      <c r="Q55" s="172">
        <v>0</v>
      </c>
      <c r="R55" s="172">
        <v>0</v>
      </c>
      <c r="S55" s="172">
        <v>1977</v>
      </c>
      <c r="T55" s="172">
        <v>6488</v>
      </c>
      <c r="U55" s="172">
        <v>0</v>
      </c>
      <c r="V55" s="172">
        <f t="shared" si="16"/>
        <v>134356</v>
      </c>
      <c r="W55" s="172">
        <v>33320</v>
      </c>
      <c r="X55" s="172">
        <v>0</v>
      </c>
      <c r="Y55" s="172">
        <v>250</v>
      </c>
      <c r="Z55" s="172">
        <v>6019</v>
      </c>
      <c r="AA55" s="172">
        <v>6033</v>
      </c>
      <c r="AB55" s="172">
        <v>0</v>
      </c>
      <c r="AC55" s="172">
        <v>0</v>
      </c>
      <c r="AD55" s="172">
        <v>27436</v>
      </c>
      <c r="AE55" s="172">
        <v>34582</v>
      </c>
      <c r="AF55" s="172">
        <v>3600</v>
      </c>
      <c r="AG55" s="172">
        <v>0</v>
      </c>
      <c r="AH55" s="172">
        <v>0</v>
      </c>
      <c r="AI55" s="172">
        <v>2238</v>
      </c>
      <c r="AJ55" s="172">
        <f t="shared" si="17"/>
        <v>5838</v>
      </c>
      <c r="AK55" s="172">
        <v>12694</v>
      </c>
      <c r="AL55" s="172">
        <f t="shared" si="18"/>
        <v>126172</v>
      </c>
      <c r="AM55" s="172">
        <f t="shared" si="19"/>
        <v>8184</v>
      </c>
    </row>
    <row r="56" spans="1:39" x14ac:dyDescent="0.25">
      <c r="A56" s="170"/>
      <c r="B56" s="170" t="s">
        <v>374</v>
      </c>
      <c r="C56" s="170">
        <v>9551</v>
      </c>
      <c r="D56" s="171" t="s">
        <v>423</v>
      </c>
      <c r="E56" s="172">
        <v>0</v>
      </c>
      <c r="F56" s="172">
        <v>0</v>
      </c>
      <c r="G56" s="172">
        <v>0</v>
      </c>
      <c r="H56" s="172">
        <v>0</v>
      </c>
      <c r="I56" s="172">
        <f t="shared" si="14"/>
        <v>0</v>
      </c>
      <c r="J56" s="172">
        <v>0</v>
      </c>
      <c r="K56" s="172">
        <v>0</v>
      </c>
      <c r="L56" s="172">
        <f t="shared" si="15"/>
        <v>0</v>
      </c>
      <c r="M56" s="172">
        <v>0</v>
      </c>
      <c r="N56" s="172">
        <v>0</v>
      </c>
      <c r="O56" s="172">
        <v>0</v>
      </c>
      <c r="P56" s="172">
        <v>0</v>
      </c>
      <c r="Q56" s="172">
        <v>5818</v>
      </c>
      <c r="R56" s="172">
        <v>0</v>
      </c>
      <c r="S56" s="172">
        <v>2503</v>
      </c>
      <c r="T56" s="172">
        <v>5200</v>
      </c>
      <c r="U56" s="172">
        <v>8901</v>
      </c>
      <c r="V56" s="172">
        <f t="shared" si="16"/>
        <v>22422</v>
      </c>
      <c r="W56" s="172">
        <v>0</v>
      </c>
      <c r="X56" s="172">
        <v>0</v>
      </c>
      <c r="Y56" s="172">
        <v>0</v>
      </c>
      <c r="Z56" s="172">
        <v>0</v>
      </c>
      <c r="AA56" s="172">
        <v>0</v>
      </c>
      <c r="AB56" s="172">
        <v>490</v>
      </c>
      <c r="AC56" s="172">
        <v>0</v>
      </c>
      <c r="AD56" s="172">
        <v>360</v>
      </c>
      <c r="AE56" s="172">
        <v>229</v>
      </c>
      <c r="AF56" s="172">
        <v>2100</v>
      </c>
      <c r="AG56" s="172">
        <v>0</v>
      </c>
      <c r="AH56" s="172">
        <v>228</v>
      </c>
      <c r="AI56" s="172">
        <v>0</v>
      </c>
      <c r="AJ56" s="172">
        <f t="shared" si="17"/>
        <v>2328</v>
      </c>
      <c r="AK56" s="172">
        <v>8143</v>
      </c>
      <c r="AL56" s="172">
        <f t="shared" si="18"/>
        <v>11550</v>
      </c>
      <c r="AM56" s="172">
        <f t="shared" si="19"/>
        <v>10872</v>
      </c>
    </row>
    <row r="57" spans="1:39" x14ac:dyDescent="0.25">
      <c r="A57" s="170"/>
      <c r="B57" s="170" t="s">
        <v>374</v>
      </c>
      <c r="C57" s="170">
        <v>9515</v>
      </c>
      <c r="D57" s="171" t="s">
        <v>424</v>
      </c>
      <c r="E57" s="172">
        <v>4111000</v>
      </c>
      <c r="F57" s="172">
        <v>0</v>
      </c>
      <c r="G57" s="172">
        <v>242623</v>
      </c>
      <c r="H57" s="172">
        <v>0</v>
      </c>
      <c r="I57" s="172">
        <f t="shared" si="14"/>
        <v>4353623</v>
      </c>
      <c r="J57" s="172">
        <v>0</v>
      </c>
      <c r="K57" s="172">
        <v>4353623</v>
      </c>
      <c r="L57" s="172">
        <f t="shared" si="15"/>
        <v>4353623</v>
      </c>
      <c r="M57" s="172">
        <v>0</v>
      </c>
      <c r="N57" s="172">
        <v>0</v>
      </c>
      <c r="O57" s="172">
        <v>0</v>
      </c>
      <c r="P57" s="172">
        <v>19871</v>
      </c>
      <c r="Q57" s="172">
        <v>510</v>
      </c>
      <c r="R57" s="172">
        <v>0</v>
      </c>
      <c r="S57" s="172">
        <v>149</v>
      </c>
      <c r="T57" s="172">
        <v>14778</v>
      </c>
      <c r="U57" s="172">
        <v>4458</v>
      </c>
      <c r="V57" s="172">
        <f t="shared" si="16"/>
        <v>39766</v>
      </c>
      <c r="W57" s="172">
        <v>8788</v>
      </c>
      <c r="X57" s="172">
        <v>0</v>
      </c>
      <c r="Y57" s="172">
        <v>0</v>
      </c>
      <c r="Z57" s="172">
        <v>0</v>
      </c>
      <c r="AA57" s="172">
        <v>150</v>
      </c>
      <c r="AB57" s="172">
        <v>0</v>
      </c>
      <c r="AC57" s="172">
        <v>0</v>
      </c>
      <c r="AD57" s="172">
        <v>0</v>
      </c>
      <c r="AE57" s="172">
        <v>20000</v>
      </c>
      <c r="AF57" s="172">
        <v>2087</v>
      </c>
      <c r="AG57" s="172">
        <v>0</v>
      </c>
      <c r="AH57" s="172">
        <v>559</v>
      </c>
      <c r="AI57" s="172">
        <v>493</v>
      </c>
      <c r="AJ57" s="172">
        <f t="shared" si="17"/>
        <v>3139</v>
      </c>
      <c r="AK57" s="172">
        <v>6926</v>
      </c>
      <c r="AL57" s="172">
        <f t="shared" si="18"/>
        <v>39003</v>
      </c>
      <c r="AM57" s="172">
        <f t="shared" si="19"/>
        <v>763</v>
      </c>
    </row>
    <row r="58" spans="1:39" x14ac:dyDescent="0.25">
      <c r="A58" s="170"/>
      <c r="B58" s="170" t="s">
        <v>374</v>
      </c>
      <c r="C58" s="170">
        <v>9586</v>
      </c>
      <c r="D58" s="171" t="s">
        <v>425</v>
      </c>
      <c r="E58" s="172">
        <v>682407</v>
      </c>
      <c r="F58" s="172">
        <v>4600</v>
      </c>
      <c r="G58" s="172">
        <v>165246</v>
      </c>
      <c r="H58" s="172">
        <v>0</v>
      </c>
      <c r="I58" s="172">
        <f t="shared" si="14"/>
        <v>852253</v>
      </c>
      <c r="J58" s="172">
        <v>166</v>
      </c>
      <c r="K58" s="172">
        <v>852087</v>
      </c>
      <c r="L58" s="172">
        <f t="shared" si="15"/>
        <v>852253</v>
      </c>
      <c r="M58" s="172">
        <v>377</v>
      </c>
      <c r="N58" s="172">
        <v>0</v>
      </c>
      <c r="O58" s="172">
        <v>0</v>
      </c>
      <c r="P58" s="172">
        <v>29247</v>
      </c>
      <c r="Q58" s="172">
        <v>728</v>
      </c>
      <c r="R58" s="172">
        <v>0</v>
      </c>
      <c r="S58" s="172">
        <v>805</v>
      </c>
      <c r="T58" s="172">
        <v>10942</v>
      </c>
      <c r="U58" s="172">
        <v>7196</v>
      </c>
      <c r="V58" s="172">
        <f t="shared" si="16"/>
        <v>49295</v>
      </c>
      <c r="W58" s="172">
        <v>5028</v>
      </c>
      <c r="X58" s="172">
        <v>0</v>
      </c>
      <c r="Y58" s="172">
        <v>25766</v>
      </c>
      <c r="Z58" s="172">
        <v>1719</v>
      </c>
      <c r="AA58" s="172">
        <v>0</v>
      </c>
      <c r="AB58" s="172">
        <v>1571</v>
      </c>
      <c r="AC58" s="172">
        <v>0</v>
      </c>
      <c r="AD58" s="172">
        <v>0</v>
      </c>
      <c r="AE58" s="172">
        <v>10857</v>
      </c>
      <c r="AF58" s="172">
        <v>4350</v>
      </c>
      <c r="AG58" s="172">
        <v>0</v>
      </c>
      <c r="AH58" s="172">
        <v>559</v>
      </c>
      <c r="AI58" s="172">
        <v>242</v>
      </c>
      <c r="AJ58" s="172">
        <f t="shared" si="17"/>
        <v>5151</v>
      </c>
      <c r="AK58" s="172">
        <v>2746</v>
      </c>
      <c r="AL58" s="172">
        <f t="shared" si="18"/>
        <v>52838</v>
      </c>
      <c r="AM58" s="172">
        <f t="shared" si="19"/>
        <v>-3543</v>
      </c>
    </row>
    <row r="59" spans="1:39" x14ac:dyDescent="0.25">
      <c r="A59" s="170"/>
      <c r="B59" s="170" t="s">
        <v>374</v>
      </c>
      <c r="C59" s="170">
        <v>9591</v>
      </c>
      <c r="D59" s="171" t="s">
        <v>426</v>
      </c>
      <c r="E59" s="172">
        <v>0</v>
      </c>
      <c r="F59" s="172">
        <v>0</v>
      </c>
      <c r="G59" s="172">
        <v>0</v>
      </c>
      <c r="H59" s="172">
        <v>0</v>
      </c>
      <c r="I59" s="172">
        <f t="shared" si="14"/>
        <v>0</v>
      </c>
      <c r="J59" s="172">
        <v>0</v>
      </c>
      <c r="K59" s="172">
        <v>0</v>
      </c>
      <c r="L59" s="172">
        <f t="shared" si="15"/>
        <v>0</v>
      </c>
      <c r="M59" s="172">
        <v>0</v>
      </c>
      <c r="N59" s="172">
        <v>0</v>
      </c>
      <c r="O59" s="172">
        <v>0</v>
      </c>
      <c r="P59" s="172">
        <v>0</v>
      </c>
      <c r="Q59" s="172">
        <v>0</v>
      </c>
      <c r="R59" s="172">
        <v>0</v>
      </c>
      <c r="S59" s="172">
        <v>0</v>
      </c>
      <c r="T59" s="172">
        <v>0</v>
      </c>
      <c r="U59" s="172">
        <v>0</v>
      </c>
      <c r="V59" s="172">
        <f t="shared" si="16"/>
        <v>0</v>
      </c>
      <c r="W59" s="172">
        <v>0</v>
      </c>
      <c r="X59" s="172">
        <v>0</v>
      </c>
      <c r="Y59" s="172">
        <v>0</v>
      </c>
      <c r="Z59" s="172">
        <v>0</v>
      </c>
      <c r="AA59" s="172">
        <v>0</v>
      </c>
      <c r="AB59" s="172">
        <v>0</v>
      </c>
      <c r="AC59" s="172">
        <v>0</v>
      </c>
      <c r="AD59" s="172">
        <v>0</v>
      </c>
      <c r="AE59" s="172">
        <v>0</v>
      </c>
      <c r="AF59" s="172">
        <v>0</v>
      </c>
      <c r="AG59" s="172">
        <v>0</v>
      </c>
      <c r="AH59" s="172">
        <v>0</v>
      </c>
      <c r="AI59" s="172">
        <v>0</v>
      </c>
      <c r="AJ59" s="172">
        <f t="shared" si="17"/>
        <v>0</v>
      </c>
      <c r="AK59" s="172">
        <v>0</v>
      </c>
      <c r="AL59" s="172">
        <f t="shared" si="18"/>
        <v>0</v>
      </c>
      <c r="AM59" s="172">
        <f t="shared" si="19"/>
        <v>0</v>
      </c>
    </row>
    <row r="60" spans="1:39" x14ac:dyDescent="0.25">
      <c r="A60" s="170"/>
      <c r="B60" s="170" t="s">
        <v>374</v>
      </c>
      <c r="C60" s="170">
        <v>9602</v>
      </c>
      <c r="D60" s="171" t="s">
        <v>427</v>
      </c>
      <c r="E60" s="172">
        <v>860000</v>
      </c>
      <c r="F60" s="172">
        <v>150000</v>
      </c>
      <c r="G60" s="172">
        <v>776225</v>
      </c>
      <c r="H60" s="172">
        <v>876</v>
      </c>
      <c r="I60" s="172">
        <f t="shared" si="14"/>
        <v>1787101</v>
      </c>
      <c r="J60" s="172">
        <v>988</v>
      </c>
      <c r="K60" s="172">
        <v>1785237</v>
      </c>
      <c r="L60" s="172">
        <f t="shared" si="15"/>
        <v>1786225</v>
      </c>
      <c r="M60" s="172">
        <v>0</v>
      </c>
      <c r="N60" s="172">
        <v>0</v>
      </c>
      <c r="O60" s="172">
        <v>0</v>
      </c>
      <c r="P60" s="172">
        <v>28054</v>
      </c>
      <c r="Q60" s="172">
        <v>603</v>
      </c>
      <c r="R60" s="172">
        <v>0</v>
      </c>
      <c r="S60" s="172">
        <v>29255</v>
      </c>
      <c r="T60" s="172">
        <v>7792</v>
      </c>
      <c r="U60" s="172">
        <v>0</v>
      </c>
      <c r="V60" s="172">
        <f t="shared" si="16"/>
        <v>65704</v>
      </c>
      <c r="W60" s="172">
        <v>963</v>
      </c>
      <c r="X60" s="172">
        <v>0</v>
      </c>
      <c r="Y60" s="172">
        <v>53783</v>
      </c>
      <c r="Z60" s="172">
        <v>0</v>
      </c>
      <c r="AA60" s="172">
        <v>2400</v>
      </c>
      <c r="AB60" s="172">
        <v>0</v>
      </c>
      <c r="AC60" s="172">
        <v>0</v>
      </c>
      <c r="AD60" s="172">
        <v>0</v>
      </c>
      <c r="AE60" s="172">
        <v>17863</v>
      </c>
      <c r="AF60" s="172">
        <v>3300</v>
      </c>
      <c r="AG60" s="172">
        <v>0</v>
      </c>
      <c r="AH60" s="172">
        <v>0</v>
      </c>
      <c r="AI60" s="172">
        <v>220</v>
      </c>
      <c r="AJ60" s="172">
        <f t="shared" si="17"/>
        <v>3520</v>
      </c>
      <c r="AK60" s="172">
        <v>4711</v>
      </c>
      <c r="AL60" s="172">
        <f t="shared" si="18"/>
        <v>83240</v>
      </c>
      <c r="AM60" s="172">
        <f t="shared" si="19"/>
        <v>-17536</v>
      </c>
    </row>
    <row r="61" spans="1:39" x14ac:dyDescent="0.25">
      <c r="A61" s="170"/>
      <c r="B61" s="170" t="s">
        <v>374</v>
      </c>
      <c r="C61" s="170">
        <v>9589</v>
      </c>
      <c r="D61" s="171" t="s">
        <v>428</v>
      </c>
      <c r="E61" s="172">
        <v>1087000</v>
      </c>
      <c r="F61" s="172">
        <v>146287</v>
      </c>
      <c r="G61" s="172">
        <v>94727</v>
      </c>
      <c r="H61" s="172">
        <v>520</v>
      </c>
      <c r="I61" s="172">
        <f t="shared" si="14"/>
        <v>1328534</v>
      </c>
      <c r="J61" s="172">
        <v>0</v>
      </c>
      <c r="K61" s="172">
        <v>1328534</v>
      </c>
      <c r="L61" s="172">
        <f t="shared" si="15"/>
        <v>1328534</v>
      </c>
      <c r="M61" s="172">
        <v>0</v>
      </c>
      <c r="N61" s="172">
        <v>0</v>
      </c>
      <c r="O61" s="172">
        <v>791</v>
      </c>
      <c r="P61" s="172">
        <v>104910</v>
      </c>
      <c r="Q61" s="172">
        <v>0</v>
      </c>
      <c r="R61" s="172">
        <v>0</v>
      </c>
      <c r="S61" s="172">
        <v>1356</v>
      </c>
      <c r="T61" s="172">
        <v>14183</v>
      </c>
      <c r="U61" s="172">
        <v>4267</v>
      </c>
      <c r="V61" s="172">
        <f t="shared" si="16"/>
        <v>125507</v>
      </c>
      <c r="W61" s="172">
        <v>3995</v>
      </c>
      <c r="X61" s="172">
        <v>7803</v>
      </c>
      <c r="Y61" s="172">
        <v>54402</v>
      </c>
      <c r="Z61" s="172">
        <v>20675</v>
      </c>
      <c r="AA61" s="172">
        <v>0</v>
      </c>
      <c r="AB61" s="172">
        <v>233</v>
      </c>
      <c r="AC61" s="172">
        <v>0</v>
      </c>
      <c r="AD61" s="172">
        <v>1467</v>
      </c>
      <c r="AE61" s="172">
        <v>21498</v>
      </c>
      <c r="AF61" s="172">
        <v>5335</v>
      </c>
      <c r="AG61" s="172">
        <v>0</v>
      </c>
      <c r="AH61" s="172">
        <v>2211</v>
      </c>
      <c r="AI61" s="172">
        <v>755</v>
      </c>
      <c r="AJ61" s="172">
        <f t="shared" si="17"/>
        <v>8301</v>
      </c>
      <c r="AK61" s="172">
        <v>5416</v>
      </c>
      <c r="AL61" s="172">
        <f t="shared" si="18"/>
        <v>123790</v>
      </c>
      <c r="AM61" s="172">
        <f t="shared" si="19"/>
        <v>1717</v>
      </c>
    </row>
    <row r="62" spans="1:39" x14ac:dyDescent="0.25">
      <c r="A62" s="170"/>
      <c r="B62" s="170" t="s">
        <v>374</v>
      </c>
      <c r="C62" s="170">
        <v>9588</v>
      </c>
      <c r="D62" s="171" t="s">
        <v>429</v>
      </c>
      <c r="E62" s="172">
        <v>281200</v>
      </c>
      <c r="F62" s="172">
        <v>10000</v>
      </c>
      <c r="G62" s="172">
        <v>375055</v>
      </c>
      <c r="H62" s="172">
        <v>0</v>
      </c>
      <c r="I62" s="172">
        <f t="shared" si="14"/>
        <v>666255</v>
      </c>
      <c r="J62" s="172">
        <v>362</v>
      </c>
      <c r="K62" s="172">
        <v>665798</v>
      </c>
      <c r="L62" s="172">
        <f t="shared" si="15"/>
        <v>666160</v>
      </c>
      <c r="M62" s="172">
        <v>0</v>
      </c>
      <c r="N62" s="172">
        <v>25510</v>
      </c>
      <c r="O62" s="172">
        <v>0</v>
      </c>
      <c r="P62" s="172">
        <v>5574</v>
      </c>
      <c r="Q62" s="172">
        <v>0</v>
      </c>
      <c r="R62" s="172">
        <v>0</v>
      </c>
      <c r="S62" s="172">
        <v>8081</v>
      </c>
      <c r="T62" s="172">
        <v>0</v>
      </c>
      <c r="U62" s="172">
        <v>24689</v>
      </c>
      <c r="V62" s="172">
        <f t="shared" si="16"/>
        <v>63854</v>
      </c>
      <c r="W62" s="172">
        <v>900</v>
      </c>
      <c r="X62" s="172">
        <v>0</v>
      </c>
      <c r="Y62" s="172">
        <v>51282</v>
      </c>
      <c r="Z62" s="172">
        <v>0</v>
      </c>
      <c r="AA62" s="172">
        <v>30</v>
      </c>
      <c r="AB62" s="172">
        <v>444</v>
      </c>
      <c r="AC62" s="172">
        <v>0</v>
      </c>
      <c r="AD62" s="172">
        <v>0</v>
      </c>
      <c r="AE62" s="172">
        <v>5190</v>
      </c>
      <c r="AF62" s="172">
        <v>1920</v>
      </c>
      <c r="AG62" s="172">
        <v>0</v>
      </c>
      <c r="AH62" s="172">
        <v>502</v>
      </c>
      <c r="AI62" s="172">
        <v>362</v>
      </c>
      <c r="AJ62" s="172">
        <f t="shared" si="17"/>
        <v>2784</v>
      </c>
      <c r="AK62" s="172">
        <v>1606</v>
      </c>
      <c r="AL62" s="172">
        <f t="shared" si="18"/>
        <v>62236</v>
      </c>
      <c r="AM62" s="172">
        <f t="shared" si="19"/>
        <v>1618</v>
      </c>
    </row>
    <row r="63" spans="1:39" x14ac:dyDescent="0.25">
      <c r="A63" s="170"/>
      <c r="B63" s="170" t="s">
        <v>374</v>
      </c>
      <c r="C63" s="170">
        <v>9595</v>
      </c>
      <c r="D63" s="171" t="s">
        <v>430</v>
      </c>
      <c r="E63" s="172">
        <v>71460</v>
      </c>
      <c r="F63" s="172">
        <v>3667</v>
      </c>
      <c r="G63" s="172">
        <v>303869</v>
      </c>
      <c r="H63" s="172">
        <v>0</v>
      </c>
      <c r="I63" s="172">
        <f t="shared" si="14"/>
        <v>378996</v>
      </c>
      <c r="J63" s="172">
        <v>0</v>
      </c>
      <c r="K63" s="172">
        <v>378996</v>
      </c>
      <c r="L63" s="172">
        <f t="shared" si="15"/>
        <v>378996</v>
      </c>
      <c r="M63" s="172">
        <v>0</v>
      </c>
      <c r="N63" s="172">
        <v>0</v>
      </c>
      <c r="O63" s="172">
        <v>0</v>
      </c>
      <c r="P63" s="172">
        <v>54654</v>
      </c>
      <c r="Q63" s="172">
        <v>0</v>
      </c>
      <c r="R63" s="172">
        <v>0</v>
      </c>
      <c r="S63" s="172">
        <v>10552</v>
      </c>
      <c r="T63" s="172">
        <v>0</v>
      </c>
      <c r="U63" s="172">
        <v>12113</v>
      </c>
      <c r="V63" s="172">
        <f t="shared" si="16"/>
        <v>77319</v>
      </c>
      <c r="W63" s="172">
        <v>0</v>
      </c>
      <c r="X63" s="172">
        <v>0</v>
      </c>
      <c r="Y63" s="172">
        <v>0</v>
      </c>
      <c r="Z63" s="172">
        <v>0</v>
      </c>
      <c r="AA63" s="172">
        <v>0</v>
      </c>
      <c r="AB63" s="172">
        <v>0</v>
      </c>
      <c r="AC63" s="172">
        <v>0</v>
      </c>
      <c r="AD63" s="172">
        <v>0</v>
      </c>
      <c r="AE63" s="172">
        <v>0</v>
      </c>
      <c r="AF63" s="172">
        <v>600</v>
      </c>
      <c r="AG63" s="172">
        <v>0</v>
      </c>
      <c r="AH63" s="172">
        <v>0</v>
      </c>
      <c r="AI63" s="172">
        <v>1148</v>
      </c>
      <c r="AJ63" s="172">
        <f t="shared" si="17"/>
        <v>1748</v>
      </c>
      <c r="AK63" s="172">
        <v>90460</v>
      </c>
      <c r="AL63" s="172">
        <f t="shared" si="18"/>
        <v>92208</v>
      </c>
      <c r="AM63" s="172">
        <f t="shared" si="19"/>
        <v>-14889</v>
      </c>
    </row>
    <row r="64" spans="1:39" x14ac:dyDescent="0.25">
      <c r="A64" s="170"/>
      <c r="B64" s="170" t="s">
        <v>374</v>
      </c>
      <c r="C64" s="170">
        <v>9601</v>
      </c>
      <c r="D64" s="171" t="s">
        <v>431</v>
      </c>
      <c r="E64" s="172">
        <v>3555000</v>
      </c>
      <c r="F64" s="172">
        <v>9085</v>
      </c>
      <c r="G64" s="172">
        <v>1112389</v>
      </c>
      <c r="H64" s="172">
        <v>10210</v>
      </c>
      <c r="I64" s="172">
        <f t="shared" si="14"/>
        <v>4686684</v>
      </c>
      <c r="J64" s="172">
        <v>25064</v>
      </c>
      <c r="K64" s="172">
        <v>4661620</v>
      </c>
      <c r="L64" s="172">
        <f t="shared" si="15"/>
        <v>4686684</v>
      </c>
      <c r="M64" s="172">
        <v>0</v>
      </c>
      <c r="N64" s="172">
        <v>0</v>
      </c>
      <c r="O64" s="172">
        <v>0</v>
      </c>
      <c r="P64" s="172">
        <v>93327</v>
      </c>
      <c r="Q64" s="172">
        <v>749</v>
      </c>
      <c r="R64" s="172">
        <v>0</v>
      </c>
      <c r="S64" s="172">
        <v>43368</v>
      </c>
      <c r="T64" s="172">
        <v>25776</v>
      </c>
      <c r="U64" s="172">
        <v>404</v>
      </c>
      <c r="V64" s="172">
        <f t="shared" si="16"/>
        <v>163624</v>
      </c>
      <c r="W64" s="172">
        <v>319</v>
      </c>
      <c r="X64" s="172">
        <v>430</v>
      </c>
      <c r="Y64" s="172">
        <v>69778</v>
      </c>
      <c r="Z64" s="172">
        <v>11036</v>
      </c>
      <c r="AA64" s="172">
        <v>0</v>
      </c>
      <c r="AB64" s="172">
        <v>146</v>
      </c>
      <c r="AC64" s="172">
        <v>0</v>
      </c>
      <c r="AD64" s="172">
        <v>0</v>
      </c>
      <c r="AE64" s="172">
        <v>30588</v>
      </c>
      <c r="AF64" s="172">
        <v>6800</v>
      </c>
      <c r="AG64" s="172">
        <v>0</v>
      </c>
      <c r="AH64" s="172">
        <v>1677</v>
      </c>
      <c r="AI64" s="172">
        <v>682</v>
      </c>
      <c r="AJ64" s="172">
        <f t="shared" si="17"/>
        <v>9159</v>
      </c>
      <c r="AK64" s="172">
        <v>281163</v>
      </c>
      <c r="AL64" s="172">
        <f t="shared" si="18"/>
        <v>402619</v>
      </c>
      <c r="AM64" s="172">
        <f t="shared" si="19"/>
        <v>-238995</v>
      </c>
    </row>
    <row r="65" spans="1:39" x14ac:dyDescent="0.25">
      <c r="A65" s="170"/>
      <c r="B65" s="170" t="s">
        <v>374</v>
      </c>
      <c r="C65" s="170">
        <v>9580</v>
      </c>
      <c r="D65" s="171" t="s">
        <v>432</v>
      </c>
      <c r="E65" s="172">
        <v>510000</v>
      </c>
      <c r="F65" s="172">
        <v>4446</v>
      </c>
      <c r="G65" s="172">
        <v>308777</v>
      </c>
      <c r="H65" s="172">
        <v>220</v>
      </c>
      <c r="I65" s="172">
        <f t="shared" si="14"/>
        <v>823443</v>
      </c>
      <c r="J65" s="172">
        <v>0</v>
      </c>
      <c r="K65" s="172">
        <v>823444</v>
      </c>
      <c r="L65" s="172">
        <f t="shared" si="15"/>
        <v>823444</v>
      </c>
      <c r="M65" s="172">
        <v>0</v>
      </c>
      <c r="N65" s="172">
        <v>0</v>
      </c>
      <c r="O65" s="172">
        <v>1139</v>
      </c>
      <c r="P65" s="172">
        <v>20841</v>
      </c>
      <c r="Q65" s="172">
        <v>0</v>
      </c>
      <c r="R65" s="172">
        <v>0</v>
      </c>
      <c r="S65" s="172">
        <v>7738</v>
      </c>
      <c r="T65" s="172">
        <v>0</v>
      </c>
      <c r="U65" s="172">
        <v>1294</v>
      </c>
      <c r="V65" s="172">
        <f t="shared" si="16"/>
        <v>31012</v>
      </c>
      <c r="W65" s="172">
        <v>2759</v>
      </c>
      <c r="X65" s="172">
        <v>0</v>
      </c>
      <c r="Y65" s="172">
        <v>25511</v>
      </c>
      <c r="Z65" s="172">
        <v>805</v>
      </c>
      <c r="AA65" s="172">
        <v>0</v>
      </c>
      <c r="AB65" s="172">
        <v>0</v>
      </c>
      <c r="AC65" s="172">
        <v>0</v>
      </c>
      <c r="AD65" s="172">
        <v>4508</v>
      </c>
      <c r="AE65" s="172">
        <v>5416</v>
      </c>
      <c r="AF65" s="172">
        <v>1500</v>
      </c>
      <c r="AG65" s="172">
        <v>0</v>
      </c>
      <c r="AH65" s="172">
        <v>0</v>
      </c>
      <c r="AI65" s="172">
        <v>0</v>
      </c>
      <c r="AJ65" s="172">
        <f t="shared" si="17"/>
        <v>1500</v>
      </c>
      <c r="AK65" s="172">
        <v>1766</v>
      </c>
      <c r="AL65" s="172">
        <f t="shared" si="18"/>
        <v>42265</v>
      </c>
      <c r="AM65" s="172">
        <f t="shared" si="19"/>
        <v>-11253</v>
      </c>
    </row>
    <row r="66" spans="1:39" x14ac:dyDescent="0.25">
      <c r="A66" s="170"/>
      <c r="B66" s="170" t="s">
        <v>374</v>
      </c>
      <c r="C66" s="170">
        <v>9531</v>
      </c>
      <c r="D66" s="171" t="s">
        <v>433</v>
      </c>
      <c r="E66" s="172">
        <v>0</v>
      </c>
      <c r="F66" s="172">
        <v>0</v>
      </c>
      <c r="G66" s="172">
        <v>0</v>
      </c>
      <c r="H66" s="172">
        <v>0</v>
      </c>
      <c r="I66" s="172">
        <f t="shared" si="14"/>
        <v>0</v>
      </c>
      <c r="J66" s="172">
        <v>0</v>
      </c>
      <c r="K66" s="172">
        <v>0</v>
      </c>
      <c r="L66" s="172">
        <f t="shared" si="15"/>
        <v>0</v>
      </c>
      <c r="M66" s="172">
        <v>0</v>
      </c>
      <c r="N66" s="172">
        <v>0</v>
      </c>
      <c r="O66" s="172">
        <v>0</v>
      </c>
      <c r="P66" s="172">
        <v>0</v>
      </c>
      <c r="Q66" s="172">
        <v>0</v>
      </c>
      <c r="R66" s="172">
        <v>0</v>
      </c>
      <c r="S66" s="172">
        <v>0</v>
      </c>
      <c r="T66" s="172">
        <v>0</v>
      </c>
      <c r="U66" s="172">
        <v>0</v>
      </c>
      <c r="V66" s="172">
        <f t="shared" si="16"/>
        <v>0</v>
      </c>
      <c r="W66" s="172">
        <v>0</v>
      </c>
      <c r="X66" s="172">
        <v>0</v>
      </c>
      <c r="Y66" s="172">
        <v>0</v>
      </c>
      <c r="Z66" s="172">
        <v>0</v>
      </c>
      <c r="AA66" s="172">
        <v>0</v>
      </c>
      <c r="AB66" s="172">
        <v>0</v>
      </c>
      <c r="AC66" s="172">
        <v>0</v>
      </c>
      <c r="AD66" s="172">
        <v>0</v>
      </c>
      <c r="AE66" s="172">
        <v>0</v>
      </c>
      <c r="AF66" s="172">
        <v>0</v>
      </c>
      <c r="AG66" s="172">
        <v>0</v>
      </c>
      <c r="AH66" s="172">
        <v>0</v>
      </c>
      <c r="AI66" s="172">
        <v>0</v>
      </c>
      <c r="AJ66" s="172">
        <f t="shared" si="17"/>
        <v>0</v>
      </c>
      <c r="AK66" s="172">
        <v>0</v>
      </c>
      <c r="AL66" s="172">
        <f t="shared" si="18"/>
        <v>0</v>
      </c>
      <c r="AM66" s="172">
        <f t="shared" si="19"/>
        <v>0</v>
      </c>
    </row>
    <row r="67" spans="1:39" x14ac:dyDescent="0.25">
      <c r="A67" s="170"/>
      <c r="B67" s="170" t="s">
        <v>374</v>
      </c>
      <c r="C67" s="170">
        <v>9626</v>
      </c>
      <c r="D67" s="171" t="s">
        <v>434</v>
      </c>
      <c r="E67" s="172">
        <v>4851200</v>
      </c>
      <c r="F67" s="172">
        <v>257986</v>
      </c>
      <c r="G67" s="172">
        <v>276506</v>
      </c>
      <c r="H67" s="172">
        <v>0</v>
      </c>
      <c r="I67" s="172">
        <f t="shared" si="14"/>
        <v>5385692</v>
      </c>
      <c r="J67" s="172">
        <v>13120</v>
      </c>
      <c r="K67" s="172">
        <v>5372571</v>
      </c>
      <c r="L67" s="172">
        <f t="shared" si="15"/>
        <v>5385691</v>
      </c>
      <c r="M67" s="172">
        <v>0</v>
      </c>
      <c r="N67" s="172">
        <v>0</v>
      </c>
      <c r="O67" s="172">
        <v>0</v>
      </c>
      <c r="P67" s="172">
        <v>99745</v>
      </c>
      <c r="Q67" s="172">
        <v>0</v>
      </c>
      <c r="R67" s="172">
        <v>0</v>
      </c>
      <c r="S67" s="172">
        <v>9553</v>
      </c>
      <c r="T67" s="172">
        <v>61404</v>
      </c>
      <c r="U67" s="172">
        <v>12189</v>
      </c>
      <c r="V67" s="172">
        <f t="shared" si="16"/>
        <v>182891</v>
      </c>
      <c r="W67" s="172">
        <v>0</v>
      </c>
      <c r="X67" s="172">
        <v>0</v>
      </c>
      <c r="Y67" s="172">
        <v>73821</v>
      </c>
      <c r="Z67" s="172">
        <v>24579</v>
      </c>
      <c r="AA67" s="172">
        <v>0</v>
      </c>
      <c r="AB67" s="172">
        <v>0</v>
      </c>
      <c r="AC67" s="172">
        <v>0</v>
      </c>
      <c r="AD67" s="172">
        <v>0</v>
      </c>
      <c r="AE67" s="172">
        <v>30228</v>
      </c>
      <c r="AF67" s="172">
        <v>20004</v>
      </c>
      <c r="AG67" s="172">
        <v>0</v>
      </c>
      <c r="AH67" s="172">
        <v>4830</v>
      </c>
      <c r="AI67" s="172">
        <v>427</v>
      </c>
      <c r="AJ67" s="172">
        <f t="shared" si="17"/>
        <v>25261</v>
      </c>
      <c r="AK67" s="172">
        <v>26322</v>
      </c>
      <c r="AL67" s="172">
        <f t="shared" si="18"/>
        <v>180211</v>
      </c>
      <c r="AM67" s="172">
        <f t="shared" si="19"/>
        <v>2680</v>
      </c>
    </row>
    <row r="68" spans="1:39" x14ac:dyDescent="0.25">
      <c r="A68" s="170"/>
      <c r="B68" s="170" t="s">
        <v>374</v>
      </c>
      <c r="C68" s="170">
        <v>9628</v>
      </c>
      <c r="D68" s="171" t="s">
        <v>435</v>
      </c>
      <c r="E68" s="172">
        <v>0</v>
      </c>
      <c r="F68" s="172">
        <v>0</v>
      </c>
      <c r="G68" s="172">
        <v>0</v>
      </c>
      <c r="H68" s="172">
        <v>0</v>
      </c>
      <c r="I68" s="172">
        <f t="shared" si="14"/>
        <v>0</v>
      </c>
      <c r="J68" s="172">
        <v>0</v>
      </c>
      <c r="K68" s="172">
        <v>0</v>
      </c>
      <c r="L68" s="172">
        <f t="shared" si="15"/>
        <v>0</v>
      </c>
      <c r="M68" s="172">
        <v>0</v>
      </c>
      <c r="N68" s="172">
        <v>0</v>
      </c>
      <c r="O68" s="172">
        <v>0</v>
      </c>
      <c r="P68" s="172">
        <v>0</v>
      </c>
      <c r="Q68" s="172">
        <v>0</v>
      </c>
      <c r="R68" s="172">
        <v>0</v>
      </c>
      <c r="S68" s="172">
        <v>0</v>
      </c>
      <c r="T68" s="172">
        <v>0</v>
      </c>
      <c r="U68" s="172">
        <v>0</v>
      </c>
      <c r="V68" s="172">
        <f t="shared" si="16"/>
        <v>0</v>
      </c>
      <c r="W68" s="172">
        <v>0</v>
      </c>
      <c r="X68" s="172">
        <v>0</v>
      </c>
      <c r="Y68" s="172">
        <v>0</v>
      </c>
      <c r="Z68" s="172">
        <v>0</v>
      </c>
      <c r="AA68" s="172">
        <v>0</v>
      </c>
      <c r="AB68" s="172">
        <v>0</v>
      </c>
      <c r="AC68" s="172">
        <v>0</v>
      </c>
      <c r="AD68" s="172">
        <v>0</v>
      </c>
      <c r="AE68" s="172">
        <v>0</v>
      </c>
      <c r="AF68" s="172">
        <v>0</v>
      </c>
      <c r="AG68" s="172">
        <v>0</v>
      </c>
      <c r="AH68" s="172">
        <v>0</v>
      </c>
      <c r="AI68" s="172">
        <v>0</v>
      </c>
      <c r="AJ68" s="172">
        <f t="shared" si="17"/>
        <v>0</v>
      </c>
      <c r="AK68" s="172">
        <v>0</v>
      </c>
      <c r="AL68" s="172">
        <f t="shared" si="18"/>
        <v>0</v>
      </c>
      <c r="AM68" s="172">
        <f t="shared" si="19"/>
        <v>0</v>
      </c>
    </row>
    <row r="69" spans="1:39" x14ac:dyDescent="0.25">
      <c r="A69" s="170"/>
      <c r="B69" s="170" t="s">
        <v>374</v>
      </c>
      <c r="C69" s="170">
        <v>9514</v>
      </c>
      <c r="D69" s="171" t="s">
        <v>436</v>
      </c>
      <c r="E69" s="172">
        <v>0</v>
      </c>
      <c r="F69" s="172">
        <v>0</v>
      </c>
      <c r="G69" s="172">
        <v>0</v>
      </c>
      <c r="H69" s="172">
        <v>0</v>
      </c>
      <c r="I69" s="172">
        <f t="shared" si="14"/>
        <v>0</v>
      </c>
      <c r="J69" s="172">
        <v>0</v>
      </c>
      <c r="K69" s="172">
        <v>0</v>
      </c>
      <c r="L69" s="172">
        <f t="shared" si="15"/>
        <v>0</v>
      </c>
      <c r="M69" s="172">
        <v>0</v>
      </c>
      <c r="N69" s="172">
        <v>0</v>
      </c>
      <c r="O69" s="172">
        <v>0</v>
      </c>
      <c r="P69" s="172">
        <v>0</v>
      </c>
      <c r="Q69" s="172">
        <v>0</v>
      </c>
      <c r="R69" s="172">
        <v>0</v>
      </c>
      <c r="S69" s="172">
        <v>0</v>
      </c>
      <c r="T69" s="172">
        <v>0</v>
      </c>
      <c r="U69" s="172">
        <v>0</v>
      </c>
      <c r="V69" s="172">
        <f t="shared" si="16"/>
        <v>0</v>
      </c>
      <c r="W69" s="172">
        <v>0</v>
      </c>
      <c r="X69" s="172">
        <v>0</v>
      </c>
      <c r="Y69" s="172">
        <v>0</v>
      </c>
      <c r="Z69" s="172">
        <v>0</v>
      </c>
      <c r="AA69" s="172">
        <v>0</v>
      </c>
      <c r="AB69" s="172">
        <v>0</v>
      </c>
      <c r="AC69" s="172">
        <v>0</v>
      </c>
      <c r="AD69" s="172">
        <v>0</v>
      </c>
      <c r="AE69" s="172">
        <v>0</v>
      </c>
      <c r="AF69" s="172">
        <v>0</v>
      </c>
      <c r="AG69" s="172">
        <v>0</v>
      </c>
      <c r="AH69" s="172">
        <v>0</v>
      </c>
      <c r="AI69" s="172">
        <v>0</v>
      </c>
      <c r="AJ69" s="172">
        <f t="shared" si="17"/>
        <v>0</v>
      </c>
      <c r="AK69" s="172">
        <v>0</v>
      </c>
      <c r="AL69" s="172">
        <f t="shared" si="18"/>
        <v>0</v>
      </c>
      <c r="AM69" s="172">
        <f t="shared" si="19"/>
        <v>0</v>
      </c>
    </row>
    <row r="70" spans="1:39" x14ac:dyDescent="0.25">
      <c r="A70" s="170"/>
      <c r="B70" s="170" t="s">
        <v>374</v>
      </c>
      <c r="C70" s="170">
        <v>9533</v>
      </c>
      <c r="D70" s="171" t="s">
        <v>437</v>
      </c>
      <c r="E70" s="172">
        <v>785500</v>
      </c>
      <c r="F70" s="172">
        <v>123562</v>
      </c>
      <c r="G70" s="172">
        <v>147949</v>
      </c>
      <c r="H70" s="172">
        <v>0</v>
      </c>
      <c r="I70" s="172">
        <f t="shared" si="14"/>
        <v>1057011</v>
      </c>
      <c r="J70" s="172">
        <v>133082</v>
      </c>
      <c r="K70" s="172">
        <v>923929</v>
      </c>
      <c r="L70" s="172">
        <f t="shared" si="15"/>
        <v>1057011</v>
      </c>
      <c r="M70" s="172">
        <v>0</v>
      </c>
      <c r="N70" s="172">
        <v>0</v>
      </c>
      <c r="O70" s="172">
        <v>350</v>
      </c>
      <c r="P70" s="172">
        <v>59049</v>
      </c>
      <c r="Q70" s="172">
        <v>85</v>
      </c>
      <c r="R70" s="172">
        <v>10000</v>
      </c>
      <c r="S70" s="172">
        <v>4248</v>
      </c>
      <c r="T70" s="172">
        <v>0</v>
      </c>
      <c r="U70" s="172">
        <v>6833</v>
      </c>
      <c r="V70" s="172">
        <f t="shared" si="16"/>
        <v>80565</v>
      </c>
      <c r="W70" s="172">
        <v>205</v>
      </c>
      <c r="X70" s="172">
        <v>0</v>
      </c>
      <c r="Y70" s="172">
        <v>58366</v>
      </c>
      <c r="Z70" s="172">
        <v>1942</v>
      </c>
      <c r="AA70" s="172">
        <v>0</v>
      </c>
      <c r="AB70" s="172">
        <v>2156</v>
      </c>
      <c r="AC70" s="172">
        <v>0</v>
      </c>
      <c r="AD70" s="172">
        <v>5271</v>
      </c>
      <c r="AE70" s="172">
        <v>11114</v>
      </c>
      <c r="AF70" s="172">
        <v>3600</v>
      </c>
      <c r="AG70" s="172">
        <v>0</v>
      </c>
      <c r="AH70" s="172">
        <v>877</v>
      </c>
      <c r="AI70" s="172">
        <v>501</v>
      </c>
      <c r="AJ70" s="172">
        <f t="shared" si="17"/>
        <v>4978</v>
      </c>
      <c r="AK70" s="172">
        <v>3374</v>
      </c>
      <c r="AL70" s="172">
        <f t="shared" si="18"/>
        <v>87406</v>
      </c>
      <c r="AM70" s="172">
        <f t="shared" si="19"/>
        <v>-6841</v>
      </c>
    </row>
    <row r="71" spans="1:39" x14ac:dyDescent="0.25">
      <c r="A71" s="170"/>
      <c r="B71" s="170" t="s">
        <v>374</v>
      </c>
      <c r="C71" s="170">
        <v>9571</v>
      </c>
      <c r="D71" s="171" t="s">
        <v>438</v>
      </c>
      <c r="E71" s="172">
        <v>4543</v>
      </c>
      <c r="F71" s="172">
        <v>0</v>
      </c>
      <c r="G71" s="172">
        <v>0</v>
      </c>
      <c r="H71" s="172">
        <v>4543</v>
      </c>
      <c r="I71" s="172">
        <f t="shared" si="14"/>
        <v>9086</v>
      </c>
      <c r="J71" s="172">
        <v>0</v>
      </c>
      <c r="K71" s="172">
        <v>0</v>
      </c>
      <c r="L71" s="172">
        <f t="shared" si="15"/>
        <v>0</v>
      </c>
      <c r="M71" s="172">
        <v>0</v>
      </c>
      <c r="N71" s="172">
        <v>0</v>
      </c>
      <c r="O71" s="172">
        <v>1108</v>
      </c>
      <c r="P71" s="172">
        <v>0</v>
      </c>
      <c r="Q71" s="172">
        <v>18329</v>
      </c>
      <c r="R71" s="172">
        <v>0</v>
      </c>
      <c r="S71" s="172">
        <v>13</v>
      </c>
      <c r="T71" s="172">
        <v>0</v>
      </c>
      <c r="U71" s="172">
        <v>2238</v>
      </c>
      <c r="V71" s="172">
        <f t="shared" si="16"/>
        <v>21688</v>
      </c>
      <c r="W71" s="172">
        <v>0</v>
      </c>
      <c r="X71" s="172">
        <v>0</v>
      </c>
      <c r="Y71" s="172">
        <v>0</v>
      </c>
      <c r="Z71" s="172">
        <v>0</v>
      </c>
      <c r="AA71" s="172">
        <v>0</v>
      </c>
      <c r="AB71" s="172">
        <v>0</v>
      </c>
      <c r="AC71" s="172">
        <v>0</v>
      </c>
      <c r="AD71" s="172">
        <v>0</v>
      </c>
      <c r="AE71" s="172">
        <v>18051</v>
      </c>
      <c r="AF71" s="172">
        <v>1521</v>
      </c>
      <c r="AG71" s="172">
        <v>2488</v>
      </c>
      <c r="AH71" s="172">
        <v>0</v>
      </c>
      <c r="AI71" s="172">
        <v>420</v>
      </c>
      <c r="AJ71" s="172">
        <f t="shared" si="17"/>
        <v>4429</v>
      </c>
      <c r="AK71" s="172">
        <v>3632</v>
      </c>
      <c r="AL71" s="172">
        <f t="shared" si="18"/>
        <v>26112</v>
      </c>
      <c r="AM71" s="172">
        <f t="shared" si="19"/>
        <v>-4424</v>
      </c>
    </row>
    <row r="72" spans="1:39" x14ac:dyDescent="0.25">
      <c r="A72" s="170"/>
      <c r="B72" s="170" t="s">
        <v>374</v>
      </c>
      <c r="C72" s="170"/>
      <c r="D72" s="171" t="s">
        <v>439</v>
      </c>
      <c r="E72" s="172">
        <v>1321000</v>
      </c>
      <c r="F72" s="172">
        <v>302174</v>
      </c>
      <c r="G72" s="172">
        <v>928868</v>
      </c>
      <c r="H72" s="172">
        <v>0</v>
      </c>
      <c r="I72" s="172">
        <f t="shared" si="14"/>
        <v>2552042</v>
      </c>
      <c r="J72" s="172">
        <v>0</v>
      </c>
      <c r="K72" s="172">
        <v>2552042</v>
      </c>
      <c r="L72" s="172">
        <f t="shared" si="15"/>
        <v>2552042</v>
      </c>
      <c r="M72" s="172">
        <v>0</v>
      </c>
      <c r="N72" s="172">
        <v>0</v>
      </c>
      <c r="O72" s="172">
        <v>0</v>
      </c>
      <c r="P72" s="172">
        <v>34294</v>
      </c>
      <c r="Q72" s="172">
        <v>793</v>
      </c>
      <c r="R72" s="172">
        <v>300</v>
      </c>
      <c r="S72" s="172">
        <v>25405</v>
      </c>
      <c r="T72" s="172">
        <v>5984</v>
      </c>
      <c r="U72" s="172">
        <v>18449</v>
      </c>
      <c r="V72" s="172">
        <f t="shared" si="16"/>
        <v>85225</v>
      </c>
      <c r="W72" s="172">
        <v>2327</v>
      </c>
      <c r="X72" s="172">
        <v>0</v>
      </c>
      <c r="Y72" s="172">
        <v>55937</v>
      </c>
      <c r="Z72" s="172">
        <v>6925</v>
      </c>
      <c r="AA72" s="172">
        <v>0</v>
      </c>
      <c r="AB72" s="172">
        <v>924</v>
      </c>
      <c r="AC72" s="172">
        <v>0</v>
      </c>
      <c r="AD72" s="172">
        <v>0</v>
      </c>
      <c r="AE72" s="172">
        <v>20758</v>
      </c>
      <c r="AF72" s="172">
        <v>4050</v>
      </c>
      <c r="AG72" s="172">
        <v>0</v>
      </c>
      <c r="AH72" s="172">
        <v>1200</v>
      </c>
      <c r="AI72" s="172">
        <v>0</v>
      </c>
      <c r="AJ72" s="172">
        <f t="shared" si="17"/>
        <v>5250</v>
      </c>
      <c r="AK72" s="172">
        <v>9865</v>
      </c>
      <c r="AL72" s="172">
        <f t="shared" si="18"/>
        <v>101986</v>
      </c>
      <c r="AM72" s="172">
        <f t="shared" si="19"/>
        <v>-16761</v>
      </c>
    </row>
    <row r="73" spans="1:39" s="7" customFormat="1" ht="13" x14ac:dyDescent="0.3">
      <c r="A73" s="175"/>
      <c r="B73" s="175"/>
      <c r="C73" s="175"/>
      <c r="D73" s="176" t="s">
        <v>332</v>
      </c>
      <c r="E73" s="174">
        <f>SUM(E42:E72)</f>
        <v>37471925</v>
      </c>
      <c r="F73" s="174">
        <f t="shared" ref="F73:AM73" si="20">SUM(F42:F72)</f>
        <v>5629719</v>
      </c>
      <c r="G73" s="174">
        <f t="shared" si="20"/>
        <v>14171581</v>
      </c>
      <c r="H73" s="174">
        <f t="shared" si="20"/>
        <v>72269</v>
      </c>
      <c r="I73" s="174">
        <f t="shared" si="20"/>
        <v>57345494</v>
      </c>
      <c r="J73" s="174">
        <f t="shared" si="20"/>
        <v>616264</v>
      </c>
      <c r="K73" s="174">
        <f t="shared" si="20"/>
        <v>56719183</v>
      </c>
      <c r="L73" s="174">
        <f t="shared" si="20"/>
        <v>57335447</v>
      </c>
      <c r="M73" s="174">
        <f t="shared" si="20"/>
        <v>289899</v>
      </c>
      <c r="N73" s="174">
        <f t="shared" si="20"/>
        <v>133238</v>
      </c>
      <c r="O73" s="174">
        <f t="shared" si="20"/>
        <v>161264</v>
      </c>
      <c r="P73" s="174">
        <f t="shared" si="20"/>
        <v>1582573</v>
      </c>
      <c r="Q73" s="174">
        <f t="shared" si="20"/>
        <v>67304</v>
      </c>
      <c r="R73" s="174">
        <f t="shared" si="20"/>
        <v>82300</v>
      </c>
      <c r="S73" s="174">
        <f t="shared" si="20"/>
        <v>562793</v>
      </c>
      <c r="T73" s="174">
        <f t="shared" si="20"/>
        <v>329703</v>
      </c>
      <c r="U73" s="174">
        <f t="shared" si="20"/>
        <v>172972</v>
      </c>
      <c r="V73" s="174">
        <f t="shared" si="20"/>
        <v>3382046</v>
      </c>
      <c r="W73" s="174">
        <f t="shared" si="20"/>
        <v>86208</v>
      </c>
      <c r="X73" s="174">
        <f t="shared" si="20"/>
        <v>19241</v>
      </c>
      <c r="Y73" s="174">
        <f t="shared" si="20"/>
        <v>1156042</v>
      </c>
      <c r="Z73" s="174">
        <f t="shared" si="20"/>
        <v>313353</v>
      </c>
      <c r="AA73" s="174">
        <f t="shared" si="20"/>
        <v>9113</v>
      </c>
      <c r="AB73" s="174">
        <f t="shared" si="20"/>
        <v>14239</v>
      </c>
      <c r="AC73" s="174">
        <f t="shared" si="20"/>
        <v>1160</v>
      </c>
      <c r="AD73" s="174">
        <f t="shared" si="20"/>
        <v>53544</v>
      </c>
      <c r="AE73" s="174">
        <f t="shared" si="20"/>
        <v>659319</v>
      </c>
      <c r="AF73" s="174">
        <f t="shared" si="20"/>
        <v>142590</v>
      </c>
      <c r="AG73" s="174">
        <f t="shared" si="20"/>
        <v>10660</v>
      </c>
      <c r="AH73" s="174">
        <f t="shared" si="20"/>
        <v>29195</v>
      </c>
      <c r="AI73" s="174">
        <f t="shared" si="20"/>
        <v>14800</v>
      </c>
      <c r="AJ73" s="174">
        <f t="shared" si="20"/>
        <v>197245</v>
      </c>
      <c r="AK73" s="174">
        <f t="shared" si="20"/>
        <v>1210568</v>
      </c>
      <c r="AL73" s="174">
        <f t="shared" si="20"/>
        <v>3720032</v>
      </c>
      <c r="AM73" s="174">
        <f t="shared" si="20"/>
        <v>-337986</v>
      </c>
    </row>
    <row r="74" spans="1:39" x14ac:dyDescent="0.25">
      <c r="A74" s="170"/>
      <c r="B74" s="170"/>
      <c r="C74" s="170"/>
      <c r="D74" s="171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</row>
    <row r="75" spans="1:39" x14ac:dyDescent="0.25">
      <c r="A75" s="170"/>
      <c r="B75" s="170" t="s">
        <v>373</v>
      </c>
      <c r="C75" s="170">
        <v>9650</v>
      </c>
      <c r="D75" s="171" t="s">
        <v>377</v>
      </c>
      <c r="E75" s="172">
        <v>1562526</v>
      </c>
      <c r="F75" s="172">
        <v>46573</v>
      </c>
      <c r="G75" s="172">
        <v>578160</v>
      </c>
      <c r="H75" s="172">
        <v>0</v>
      </c>
      <c r="I75" s="172">
        <f t="shared" ref="I75:I90" si="21">SUM(E75:H75)</f>
        <v>2187259</v>
      </c>
      <c r="J75" s="172">
        <v>0</v>
      </c>
      <c r="K75" s="172">
        <v>2187259</v>
      </c>
      <c r="L75" s="172">
        <f t="shared" ref="L75:L90" si="22">J75+K75</f>
        <v>2187259</v>
      </c>
      <c r="M75" s="172">
        <v>0</v>
      </c>
      <c r="N75" s="172">
        <v>0</v>
      </c>
      <c r="O75" s="172">
        <v>0</v>
      </c>
      <c r="P75" s="172">
        <v>28990</v>
      </c>
      <c r="Q75" s="172">
        <v>0</v>
      </c>
      <c r="R75" s="172">
        <v>795</v>
      </c>
      <c r="S75" s="172">
        <v>14173</v>
      </c>
      <c r="T75" s="172">
        <v>14839</v>
      </c>
      <c r="U75" s="172">
        <v>56186</v>
      </c>
      <c r="V75" s="172">
        <f t="shared" ref="V75:V90" si="23">SUM(M75:U75)</f>
        <v>114983</v>
      </c>
      <c r="W75" s="172">
        <v>4350</v>
      </c>
      <c r="X75" s="172">
        <v>0</v>
      </c>
      <c r="Y75" s="172">
        <v>36921</v>
      </c>
      <c r="Z75" s="172">
        <v>0</v>
      </c>
      <c r="AA75" s="172">
        <v>9206</v>
      </c>
      <c r="AB75" s="172">
        <v>4730</v>
      </c>
      <c r="AC75" s="172">
        <v>0</v>
      </c>
      <c r="AD75" s="172">
        <v>0</v>
      </c>
      <c r="AE75" s="172">
        <v>21577</v>
      </c>
      <c r="AF75" s="172">
        <v>6000</v>
      </c>
      <c r="AG75" s="172">
        <v>0</v>
      </c>
      <c r="AH75" s="172">
        <v>0</v>
      </c>
      <c r="AI75" s="172">
        <v>2780</v>
      </c>
      <c r="AJ75" s="172">
        <f t="shared" ref="AJ75:AJ90" si="24">SUM(AF75:AI75)</f>
        <v>8780</v>
      </c>
      <c r="AK75" s="172">
        <v>27371</v>
      </c>
      <c r="AL75" s="172">
        <f t="shared" ref="AL75:AL90" si="25">SUM(W75:AE75)+AJ75+AK75</f>
        <v>112935</v>
      </c>
      <c r="AM75" s="172">
        <f t="shared" ref="AM75:AM90" si="26">V75-AL75</f>
        <v>2048</v>
      </c>
    </row>
    <row r="76" spans="1:39" x14ac:dyDescent="0.25">
      <c r="A76" s="170"/>
      <c r="B76" s="170" t="s">
        <v>373</v>
      </c>
      <c r="C76" s="170">
        <v>9674</v>
      </c>
      <c r="D76" s="171" t="s">
        <v>378</v>
      </c>
      <c r="E76" s="172">
        <v>763998</v>
      </c>
      <c r="F76" s="172">
        <v>19256</v>
      </c>
      <c r="G76" s="172">
        <v>1023485</v>
      </c>
      <c r="H76" s="172">
        <v>6281</v>
      </c>
      <c r="I76" s="172">
        <f t="shared" si="21"/>
        <v>1813020</v>
      </c>
      <c r="J76" s="172">
        <v>5595</v>
      </c>
      <c r="K76" s="172">
        <v>1807425</v>
      </c>
      <c r="L76" s="172">
        <f t="shared" si="22"/>
        <v>1813020</v>
      </c>
      <c r="M76" s="172">
        <v>0</v>
      </c>
      <c r="N76" s="172">
        <v>1000</v>
      </c>
      <c r="O76" s="172">
        <v>0</v>
      </c>
      <c r="P76" s="172">
        <v>43089</v>
      </c>
      <c r="Q76" s="172">
        <v>8106</v>
      </c>
      <c r="R76" s="172">
        <v>0</v>
      </c>
      <c r="S76" s="172">
        <v>39323</v>
      </c>
      <c r="T76" s="172">
        <v>10567</v>
      </c>
      <c r="U76" s="172">
        <v>743</v>
      </c>
      <c r="V76" s="172">
        <f t="shared" si="23"/>
        <v>102828</v>
      </c>
      <c r="W76" s="172">
        <v>525</v>
      </c>
      <c r="X76" s="172">
        <v>0</v>
      </c>
      <c r="Y76" s="172">
        <v>54015</v>
      </c>
      <c r="Z76" s="172">
        <v>13924</v>
      </c>
      <c r="AA76" s="172">
        <v>0</v>
      </c>
      <c r="AB76" s="172">
        <v>36</v>
      </c>
      <c r="AC76" s="172">
        <v>0</v>
      </c>
      <c r="AD76" s="172">
        <v>0</v>
      </c>
      <c r="AE76" s="172">
        <v>28964</v>
      </c>
      <c r="AF76" s="172">
        <v>2400</v>
      </c>
      <c r="AG76" s="172">
        <v>0</v>
      </c>
      <c r="AH76" s="172">
        <v>639</v>
      </c>
      <c r="AI76" s="172">
        <v>663</v>
      </c>
      <c r="AJ76" s="172">
        <f t="shared" si="24"/>
        <v>3702</v>
      </c>
      <c r="AK76" s="172">
        <v>30621</v>
      </c>
      <c r="AL76" s="172">
        <f t="shared" si="25"/>
        <v>131787</v>
      </c>
      <c r="AM76" s="172">
        <f t="shared" si="26"/>
        <v>-28959</v>
      </c>
    </row>
    <row r="77" spans="1:39" x14ac:dyDescent="0.25">
      <c r="A77" s="170"/>
      <c r="B77" s="170" t="s">
        <v>373</v>
      </c>
      <c r="C77" s="170">
        <v>9688</v>
      </c>
      <c r="D77" s="171" t="s">
        <v>379</v>
      </c>
      <c r="E77" s="172">
        <v>2319670</v>
      </c>
      <c r="F77" s="172">
        <v>10985</v>
      </c>
      <c r="G77" s="172">
        <v>104400</v>
      </c>
      <c r="H77" s="172">
        <v>5741</v>
      </c>
      <c r="I77" s="172">
        <f t="shared" si="21"/>
        <v>2440796</v>
      </c>
      <c r="J77" s="172">
        <v>136531</v>
      </c>
      <c r="K77" s="172">
        <v>2304265</v>
      </c>
      <c r="L77" s="172">
        <f t="shared" si="22"/>
        <v>2440796</v>
      </c>
      <c r="M77" s="172">
        <v>0</v>
      </c>
      <c r="N77" s="172">
        <v>277827</v>
      </c>
      <c r="O77" s="172">
        <v>2455</v>
      </c>
      <c r="P77" s="172">
        <v>67958</v>
      </c>
      <c r="Q77" s="172">
        <v>2129</v>
      </c>
      <c r="R77" s="172">
        <v>0</v>
      </c>
      <c r="S77" s="172">
        <v>4490</v>
      </c>
      <c r="T77" s="172">
        <v>45874</v>
      </c>
      <c r="U77" s="172">
        <v>5977</v>
      </c>
      <c r="V77" s="172">
        <f t="shared" si="23"/>
        <v>406710</v>
      </c>
      <c r="W77" s="172">
        <v>1647</v>
      </c>
      <c r="X77" s="172">
        <v>0</v>
      </c>
      <c r="Y77" s="172">
        <v>40947</v>
      </c>
      <c r="Z77" s="172">
        <v>18270</v>
      </c>
      <c r="AA77" s="172">
        <v>0</v>
      </c>
      <c r="AB77" s="172">
        <v>0</v>
      </c>
      <c r="AC77" s="172">
        <v>0</v>
      </c>
      <c r="AD77" s="172">
        <v>0</v>
      </c>
      <c r="AE77" s="172">
        <v>24283</v>
      </c>
      <c r="AF77" s="172">
        <v>3000</v>
      </c>
      <c r="AG77" s="172">
        <v>0</v>
      </c>
      <c r="AH77" s="172">
        <v>961</v>
      </c>
      <c r="AI77" s="172">
        <v>0</v>
      </c>
      <c r="AJ77" s="172">
        <f t="shared" si="24"/>
        <v>3961</v>
      </c>
      <c r="AK77" s="172">
        <v>12252</v>
      </c>
      <c r="AL77" s="172">
        <f t="shared" si="25"/>
        <v>101360</v>
      </c>
      <c r="AM77" s="172">
        <f t="shared" si="26"/>
        <v>305350</v>
      </c>
    </row>
    <row r="78" spans="1:39" x14ac:dyDescent="0.25">
      <c r="A78" s="170"/>
      <c r="B78" s="170" t="s">
        <v>373</v>
      </c>
      <c r="C78" s="170">
        <v>9680</v>
      </c>
      <c r="D78" s="171" t="s">
        <v>380</v>
      </c>
      <c r="E78" s="172">
        <v>0</v>
      </c>
      <c r="F78" s="172">
        <v>0</v>
      </c>
      <c r="G78" s="172">
        <v>0</v>
      </c>
      <c r="H78" s="172">
        <v>0</v>
      </c>
      <c r="I78" s="172">
        <f t="shared" si="21"/>
        <v>0</v>
      </c>
      <c r="J78" s="172">
        <v>0</v>
      </c>
      <c r="K78" s="172">
        <v>0</v>
      </c>
      <c r="L78" s="172">
        <f t="shared" si="22"/>
        <v>0</v>
      </c>
      <c r="M78" s="172">
        <v>0</v>
      </c>
      <c r="N78" s="172">
        <v>0</v>
      </c>
      <c r="O78" s="172">
        <v>0</v>
      </c>
      <c r="P78" s="172">
        <v>0</v>
      </c>
      <c r="Q78" s="172">
        <v>0</v>
      </c>
      <c r="R78" s="172">
        <v>0</v>
      </c>
      <c r="S78" s="172">
        <v>0</v>
      </c>
      <c r="T78" s="172">
        <v>0</v>
      </c>
      <c r="U78" s="172">
        <v>0</v>
      </c>
      <c r="V78" s="172">
        <f t="shared" si="23"/>
        <v>0</v>
      </c>
      <c r="W78" s="172">
        <v>0</v>
      </c>
      <c r="X78" s="172">
        <v>0</v>
      </c>
      <c r="Y78" s="172">
        <v>0</v>
      </c>
      <c r="Z78" s="172">
        <v>0</v>
      </c>
      <c r="AA78" s="172">
        <v>0</v>
      </c>
      <c r="AB78" s="172">
        <v>0</v>
      </c>
      <c r="AC78" s="172">
        <v>0</v>
      </c>
      <c r="AD78" s="172">
        <v>0</v>
      </c>
      <c r="AE78" s="172">
        <v>0</v>
      </c>
      <c r="AF78" s="172">
        <v>0</v>
      </c>
      <c r="AG78" s="172">
        <v>0</v>
      </c>
      <c r="AH78" s="172">
        <v>0</v>
      </c>
      <c r="AI78" s="172">
        <v>0</v>
      </c>
      <c r="AJ78" s="172">
        <f t="shared" si="24"/>
        <v>0</v>
      </c>
      <c r="AK78" s="172">
        <v>0</v>
      </c>
      <c r="AL78" s="172">
        <f t="shared" si="25"/>
        <v>0</v>
      </c>
      <c r="AM78" s="172">
        <f t="shared" si="26"/>
        <v>0</v>
      </c>
    </row>
    <row r="79" spans="1:39" x14ac:dyDescent="0.25">
      <c r="A79" s="170"/>
      <c r="B79" s="170" t="s">
        <v>373</v>
      </c>
      <c r="C79" s="170">
        <v>9641</v>
      </c>
      <c r="D79" s="171" t="s">
        <v>381</v>
      </c>
      <c r="E79" s="172">
        <v>1297595</v>
      </c>
      <c r="F79" s="172">
        <v>0</v>
      </c>
      <c r="G79" s="172">
        <v>160659</v>
      </c>
      <c r="H79" s="172">
        <v>0</v>
      </c>
      <c r="I79" s="172">
        <f t="shared" si="21"/>
        <v>1458254</v>
      </c>
      <c r="J79" s="172">
        <v>0</v>
      </c>
      <c r="K79" s="172">
        <v>1458254</v>
      </c>
      <c r="L79" s="172">
        <f t="shared" si="22"/>
        <v>1458254</v>
      </c>
      <c r="M79" s="172">
        <v>0</v>
      </c>
      <c r="N79" s="172">
        <v>2135</v>
      </c>
      <c r="O79" s="172">
        <v>0</v>
      </c>
      <c r="P79" s="172">
        <v>71549</v>
      </c>
      <c r="Q79" s="172">
        <v>0</v>
      </c>
      <c r="R79" s="172">
        <v>0</v>
      </c>
      <c r="S79" s="172">
        <v>4882</v>
      </c>
      <c r="T79" s="172">
        <v>1510</v>
      </c>
      <c r="U79" s="172">
        <v>230</v>
      </c>
      <c r="V79" s="172">
        <f t="shared" si="23"/>
        <v>80306</v>
      </c>
      <c r="W79" s="172">
        <v>2010</v>
      </c>
      <c r="X79" s="172">
        <v>0</v>
      </c>
      <c r="Y79" s="172">
        <v>59470</v>
      </c>
      <c r="Z79" s="172">
        <v>0</v>
      </c>
      <c r="AA79" s="172">
        <v>0</v>
      </c>
      <c r="AB79" s="172">
        <v>0</v>
      </c>
      <c r="AC79" s="172">
        <v>0</v>
      </c>
      <c r="AD79" s="172">
        <v>0</v>
      </c>
      <c r="AE79" s="172">
        <v>19491</v>
      </c>
      <c r="AF79" s="172">
        <v>6050</v>
      </c>
      <c r="AG79" s="172">
        <v>0</v>
      </c>
      <c r="AH79" s="172">
        <v>454</v>
      </c>
      <c r="AI79" s="172">
        <v>516</v>
      </c>
      <c r="AJ79" s="172">
        <f t="shared" si="24"/>
        <v>7020</v>
      </c>
      <c r="AK79" s="172">
        <v>7864</v>
      </c>
      <c r="AL79" s="172">
        <f t="shared" si="25"/>
        <v>95855</v>
      </c>
      <c r="AM79" s="172">
        <f t="shared" si="26"/>
        <v>-15549</v>
      </c>
    </row>
    <row r="80" spans="1:39" x14ac:dyDescent="0.25">
      <c r="A80" s="170"/>
      <c r="B80" s="170" t="s">
        <v>373</v>
      </c>
      <c r="C80" s="170">
        <v>9682</v>
      </c>
      <c r="D80" s="171" t="s">
        <v>382</v>
      </c>
      <c r="E80" s="172">
        <v>1054363</v>
      </c>
      <c r="F80" s="172">
        <v>47689</v>
      </c>
      <c r="G80" s="172">
        <v>1313098</v>
      </c>
      <c r="H80" s="172">
        <v>4038</v>
      </c>
      <c r="I80" s="172">
        <f t="shared" si="21"/>
        <v>2419188</v>
      </c>
      <c r="J80" s="172">
        <v>6754</v>
      </c>
      <c r="K80" s="172">
        <v>2412434</v>
      </c>
      <c r="L80" s="172">
        <f t="shared" si="22"/>
        <v>2419188</v>
      </c>
      <c r="M80" s="172">
        <v>0</v>
      </c>
      <c r="N80" s="172">
        <v>0</v>
      </c>
      <c r="O80" s="172">
        <v>16722</v>
      </c>
      <c r="P80" s="172">
        <v>26236</v>
      </c>
      <c r="Q80" s="172">
        <v>1210</v>
      </c>
      <c r="R80" s="172">
        <v>0</v>
      </c>
      <c r="S80" s="172">
        <v>47126</v>
      </c>
      <c r="T80" s="172">
        <v>25927</v>
      </c>
      <c r="U80" s="172">
        <v>1893</v>
      </c>
      <c r="V80" s="172">
        <f t="shared" si="23"/>
        <v>119114</v>
      </c>
      <c r="W80" s="172">
        <v>310</v>
      </c>
      <c r="X80" s="172">
        <v>0</v>
      </c>
      <c r="Y80" s="172">
        <v>33430</v>
      </c>
      <c r="Z80" s="172">
        <v>4732</v>
      </c>
      <c r="AA80" s="172">
        <v>0</v>
      </c>
      <c r="AB80" s="172">
        <v>0</v>
      </c>
      <c r="AC80" s="172">
        <v>0</v>
      </c>
      <c r="AD80" s="172">
        <v>310</v>
      </c>
      <c r="AE80" s="172">
        <v>23311</v>
      </c>
      <c r="AF80" s="172">
        <v>950</v>
      </c>
      <c r="AG80" s="172">
        <v>0</v>
      </c>
      <c r="AH80" s="172">
        <v>2270</v>
      </c>
      <c r="AI80" s="172">
        <v>658</v>
      </c>
      <c r="AJ80" s="172">
        <f t="shared" si="24"/>
        <v>3878</v>
      </c>
      <c r="AK80" s="172">
        <v>14102</v>
      </c>
      <c r="AL80" s="172">
        <f t="shared" si="25"/>
        <v>80073</v>
      </c>
      <c r="AM80" s="172">
        <f t="shared" si="26"/>
        <v>39041</v>
      </c>
    </row>
    <row r="81" spans="1:39" x14ac:dyDescent="0.25">
      <c r="A81" s="170"/>
      <c r="B81" s="170" t="s">
        <v>373</v>
      </c>
      <c r="C81" s="170">
        <v>9683</v>
      </c>
      <c r="D81" s="171" t="s">
        <v>383</v>
      </c>
      <c r="E81" s="172">
        <v>506953</v>
      </c>
      <c r="F81" s="172">
        <v>139367</v>
      </c>
      <c r="G81" s="172">
        <v>310521</v>
      </c>
      <c r="H81" s="172">
        <v>0</v>
      </c>
      <c r="I81" s="172">
        <f t="shared" si="21"/>
        <v>956841</v>
      </c>
      <c r="J81" s="172">
        <v>0</v>
      </c>
      <c r="K81" s="172">
        <v>956841</v>
      </c>
      <c r="L81" s="172">
        <f t="shared" si="22"/>
        <v>956841</v>
      </c>
      <c r="M81" s="172">
        <v>0</v>
      </c>
      <c r="N81" s="172">
        <v>0</v>
      </c>
      <c r="O81" s="172">
        <v>6360</v>
      </c>
      <c r="P81" s="172">
        <v>29634</v>
      </c>
      <c r="Q81" s="172">
        <v>0</v>
      </c>
      <c r="R81" s="172">
        <v>0</v>
      </c>
      <c r="S81" s="172">
        <v>9698</v>
      </c>
      <c r="T81" s="172">
        <v>1000</v>
      </c>
      <c r="U81" s="172">
        <v>517</v>
      </c>
      <c r="V81" s="172">
        <f t="shared" si="23"/>
        <v>47209</v>
      </c>
      <c r="W81" s="172">
        <v>717</v>
      </c>
      <c r="X81" s="172">
        <v>0</v>
      </c>
      <c r="Y81" s="172">
        <v>26083</v>
      </c>
      <c r="Z81" s="172">
        <v>0</v>
      </c>
      <c r="AA81" s="172">
        <v>0</v>
      </c>
      <c r="AB81" s="172">
        <v>0</v>
      </c>
      <c r="AC81" s="172">
        <v>0</v>
      </c>
      <c r="AD81" s="172">
        <v>1004</v>
      </c>
      <c r="AE81" s="172">
        <v>13177</v>
      </c>
      <c r="AF81" s="172">
        <v>1560</v>
      </c>
      <c r="AG81" s="172">
        <v>0</v>
      </c>
      <c r="AH81" s="172">
        <v>864</v>
      </c>
      <c r="AI81" s="172">
        <v>424</v>
      </c>
      <c r="AJ81" s="172">
        <f t="shared" si="24"/>
        <v>2848</v>
      </c>
      <c r="AK81" s="172">
        <v>6021</v>
      </c>
      <c r="AL81" s="172">
        <f t="shared" si="25"/>
        <v>49850</v>
      </c>
      <c r="AM81" s="172">
        <f t="shared" si="26"/>
        <v>-2641</v>
      </c>
    </row>
    <row r="82" spans="1:39" x14ac:dyDescent="0.25">
      <c r="A82" s="170"/>
      <c r="B82" s="170" t="s">
        <v>373</v>
      </c>
      <c r="C82" s="170">
        <v>9693</v>
      </c>
      <c r="D82" s="171" t="s">
        <v>384</v>
      </c>
      <c r="E82" s="172">
        <v>2380300</v>
      </c>
      <c r="F82" s="172">
        <v>88411</v>
      </c>
      <c r="G82" s="172">
        <v>1428211</v>
      </c>
      <c r="H82" s="172">
        <v>4105</v>
      </c>
      <c r="I82" s="172">
        <f t="shared" si="21"/>
        <v>3901027</v>
      </c>
      <c r="J82" s="172">
        <v>136134</v>
      </c>
      <c r="K82" s="172">
        <v>3764894</v>
      </c>
      <c r="L82" s="172">
        <f t="shared" si="22"/>
        <v>3901028</v>
      </c>
      <c r="M82" s="172">
        <v>0</v>
      </c>
      <c r="N82" s="172">
        <v>0</v>
      </c>
      <c r="O82" s="172">
        <v>0</v>
      </c>
      <c r="P82" s="172">
        <v>30807</v>
      </c>
      <c r="Q82" s="172">
        <v>796</v>
      </c>
      <c r="R82" s="172">
        <v>0</v>
      </c>
      <c r="S82" s="172">
        <v>31240</v>
      </c>
      <c r="T82" s="172">
        <v>63351</v>
      </c>
      <c r="U82" s="172">
        <v>28960</v>
      </c>
      <c r="V82" s="172">
        <f t="shared" si="23"/>
        <v>155154</v>
      </c>
      <c r="W82" s="172">
        <v>3000</v>
      </c>
      <c r="X82" s="172">
        <v>0</v>
      </c>
      <c r="Y82" s="172">
        <v>31435</v>
      </c>
      <c r="Z82" s="172">
        <v>3113</v>
      </c>
      <c r="AA82" s="172">
        <v>0</v>
      </c>
      <c r="AB82" s="172">
        <v>130</v>
      </c>
      <c r="AC82" s="172">
        <v>7928</v>
      </c>
      <c r="AD82" s="172">
        <v>9443</v>
      </c>
      <c r="AE82" s="172">
        <v>40402</v>
      </c>
      <c r="AF82" s="172">
        <v>4000</v>
      </c>
      <c r="AG82" s="172">
        <v>0</v>
      </c>
      <c r="AH82" s="172">
        <v>1033</v>
      </c>
      <c r="AI82" s="172">
        <v>934</v>
      </c>
      <c r="AJ82" s="172">
        <f t="shared" si="24"/>
        <v>5967</v>
      </c>
      <c r="AK82" s="172">
        <v>114052</v>
      </c>
      <c r="AL82" s="172">
        <f t="shared" si="25"/>
        <v>215470</v>
      </c>
      <c r="AM82" s="172">
        <f t="shared" si="26"/>
        <v>-60316</v>
      </c>
    </row>
    <row r="83" spans="1:39" x14ac:dyDescent="0.25">
      <c r="A83" s="170"/>
      <c r="B83" s="170" t="s">
        <v>373</v>
      </c>
      <c r="C83" s="170">
        <v>9751</v>
      </c>
      <c r="D83" s="171" t="s">
        <v>385</v>
      </c>
      <c r="E83" s="172">
        <v>0</v>
      </c>
      <c r="F83" s="172">
        <v>0</v>
      </c>
      <c r="G83" s="172">
        <v>159016</v>
      </c>
      <c r="H83" s="172">
        <v>0</v>
      </c>
      <c r="I83" s="172">
        <f t="shared" si="21"/>
        <v>159016</v>
      </c>
      <c r="J83" s="172">
        <v>0</v>
      </c>
      <c r="K83" s="172">
        <v>159016</v>
      </c>
      <c r="L83" s="172">
        <f t="shared" si="22"/>
        <v>159016</v>
      </c>
      <c r="M83" s="172">
        <v>0</v>
      </c>
      <c r="N83" s="172">
        <v>0</v>
      </c>
      <c r="O83" s="172">
        <v>8253</v>
      </c>
      <c r="P83" s="172">
        <v>34962</v>
      </c>
      <c r="Q83" s="172">
        <v>0</v>
      </c>
      <c r="R83" s="172">
        <v>0</v>
      </c>
      <c r="S83" s="172">
        <v>6121</v>
      </c>
      <c r="T83" s="172">
        <v>0</v>
      </c>
      <c r="U83" s="172">
        <v>1243</v>
      </c>
      <c r="V83" s="172">
        <f t="shared" si="23"/>
        <v>50579</v>
      </c>
      <c r="W83" s="172">
        <v>0</v>
      </c>
      <c r="X83" s="172">
        <v>0</v>
      </c>
      <c r="Y83" s="172">
        <v>4953</v>
      </c>
      <c r="Z83" s="172">
        <v>0</v>
      </c>
      <c r="AA83" s="172">
        <v>3995</v>
      </c>
      <c r="AB83" s="172">
        <v>0</v>
      </c>
      <c r="AC83" s="172">
        <v>0</v>
      </c>
      <c r="AD83" s="172">
        <v>1649</v>
      </c>
      <c r="AE83" s="172">
        <v>5263</v>
      </c>
      <c r="AF83" s="172">
        <v>3750</v>
      </c>
      <c r="AG83" s="172">
        <v>4584</v>
      </c>
      <c r="AH83" s="172">
        <v>0</v>
      </c>
      <c r="AI83" s="172">
        <v>375</v>
      </c>
      <c r="AJ83" s="172">
        <f t="shared" si="24"/>
        <v>8709</v>
      </c>
      <c r="AK83" s="172">
        <v>30225</v>
      </c>
      <c r="AL83" s="172">
        <f t="shared" si="25"/>
        <v>54794</v>
      </c>
      <c r="AM83" s="172">
        <f t="shared" si="26"/>
        <v>-4215</v>
      </c>
    </row>
    <row r="84" spans="1:39" x14ac:dyDescent="0.25">
      <c r="A84" s="170"/>
      <c r="B84" s="170" t="s">
        <v>373</v>
      </c>
      <c r="C84" s="170">
        <v>9691</v>
      </c>
      <c r="D84" s="171" t="s">
        <v>386</v>
      </c>
      <c r="E84" s="172">
        <v>2960000</v>
      </c>
      <c r="F84" s="172">
        <v>45500</v>
      </c>
      <c r="G84" s="172">
        <v>961553</v>
      </c>
      <c r="H84" s="172">
        <v>1575</v>
      </c>
      <c r="I84" s="172">
        <f t="shared" si="21"/>
        <v>3968628</v>
      </c>
      <c r="J84" s="172">
        <v>1011</v>
      </c>
      <c r="K84" s="172">
        <v>3967617</v>
      </c>
      <c r="L84" s="172">
        <f t="shared" si="22"/>
        <v>3968628</v>
      </c>
      <c r="M84" s="172">
        <v>0</v>
      </c>
      <c r="N84" s="172">
        <v>20466</v>
      </c>
      <c r="O84" s="172">
        <v>180</v>
      </c>
      <c r="P84" s="172">
        <v>45135</v>
      </c>
      <c r="Q84" s="172">
        <v>858</v>
      </c>
      <c r="R84" s="172">
        <v>1000</v>
      </c>
      <c r="S84" s="172">
        <v>20241</v>
      </c>
      <c r="T84" s="172">
        <v>68469</v>
      </c>
      <c r="U84" s="172">
        <v>83478</v>
      </c>
      <c r="V84" s="172">
        <f t="shared" si="23"/>
        <v>239827</v>
      </c>
      <c r="W84" s="172">
        <v>0</v>
      </c>
      <c r="X84" s="172">
        <v>0</v>
      </c>
      <c r="Y84" s="172">
        <v>87525</v>
      </c>
      <c r="Z84" s="172">
        <v>23786</v>
      </c>
      <c r="AA84" s="172">
        <v>0</v>
      </c>
      <c r="AB84" s="172">
        <v>0</v>
      </c>
      <c r="AC84" s="172">
        <v>0</v>
      </c>
      <c r="AD84" s="172">
        <v>1064</v>
      </c>
      <c r="AE84" s="172">
        <v>33941</v>
      </c>
      <c r="AF84" s="172">
        <v>15000</v>
      </c>
      <c r="AG84" s="172">
        <v>0</v>
      </c>
      <c r="AH84" s="172">
        <v>824</v>
      </c>
      <c r="AI84" s="172">
        <v>1151</v>
      </c>
      <c r="AJ84" s="172">
        <f t="shared" si="24"/>
        <v>16975</v>
      </c>
      <c r="AK84" s="172">
        <v>84550</v>
      </c>
      <c r="AL84" s="172">
        <f t="shared" si="25"/>
        <v>247841</v>
      </c>
      <c r="AM84" s="172">
        <f t="shared" si="26"/>
        <v>-8014</v>
      </c>
    </row>
    <row r="85" spans="1:39" x14ac:dyDescent="0.25">
      <c r="A85" s="170"/>
      <c r="B85" s="170" t="s">
        <v>373</v>
      </c>
      <c r="C85" s="170">
        <v>9651</v>
      </c>
      <c r="D85" s="171" t="s">
        <v>387</v>
      </c>
      <c r="E85" s="172">
        <v>0</v>
      </c>
      <c r="F85" s="172">
        <v>0</v>
      </c>
      <c r="G85" s="172">
        <v>0</v>
      </c>
      <c r="H85" s="172">
        <v>0</v>
      </c>
      <c r="I85" s="172">
        <f t="shared" si="21"/>
        <v>0</v>
      </c>
      <c r="J85" s="172">
        <v>0</v>
      </c>
      <c r="K85" s="172">
        <v>0</v>
      </c>
      <c r="L85" s="172">
        <f t="shared" si="22"/>
        <v>0</v>
      </c>
      <c r="M85" s="172">
        <v>0</v>
      </c>
      <c r="N85" s="172">
        <v>0</v>
      </c>
      <c r="O85" s="172">
        <v>0</v>
      </c>
      <c r="P85" s="172">
        <v>0</v>
      </c>
      <c r="Q85" s="172">
        <v>0</v>
      </c>
      <c r="R85" s="172">
        <v>0</v>
      </c>
      <c r="S85" s="172">
        <v>0</v>
      </c>
      <c r="T85" s="172">
        <v>0</v>
      </c>
      <c r="U85" s="172">
        <v>0</v>
      </c>
      <c r="V85" s="172">
        <f t="shared" si="23"/>
        <v>0</v>
      </c>
      <c r="W85" s="172">
        <v>0</v>
      </c>
      <c r="X85" s="172">
        <v>0</v>
      </c>
      <c r="Y85" s="172">
        <v>0</v>
      </c>
      <c r="Z85" s="172">
        <v>0</v>
      </c>
      <c r="AA85" s="172">
        <v>0</v>
      </c>
      <c r="AB85" s="172">
        <v>0</v>
      </c>
      <c r="AC85" s="172">
        <v>0</v>
      </c>
      <c r="AD85" s="172">
        <v>0</v>
      </c>
      <c r="AE85" s="172">
        <v>0</v>
      </c>
      <c r="AF85" s="172">
        <v>0</v>
      </c>
      <c r="AG85" s="172">
        <v>0</v>
      </c>
      <c r="AH85" s="172">
        <v>0</v>
      </c>
      <c r="AI85" s="172">
        <v>0</v>
      </c>
      <c r="AJ85" s="172">
        <f t="shared" si="24"/>
        <v>0</v>
      </c>
      <c r="AK85" s="172">
        <v>0</v>
      </c>
      <c r="AL85" s="172">
        <f t="shared" si="25"/>
        <v>0</v>
      </c>
      <c r="AM85" s="172">
        <f t="shared" si="26"/>
        <v>0</v>
      </c>
    </row>
    <row r="86" spans="1:39" x14ac:dyDescent="0.25">
      <c r="A86" s="170"/>
      <c r="B86" s="170" t="s">
        <v>373</v>
      </c>
      <c r="C86" s="170">
        <v>9745</v>
      </c>
      <c r="D86" s="171" t="s">
        <v>388</v>
      </c>
      <c r="E86" s="172">
        <v>0</v>
      </c>
      <c r="F86" s="172">
        <v>0</v>
      </c>
      <c r="G86" s="172">
        <v>101426</v>
      </c>
      <c r="H86" s="172">
        <v>0</v>
      </c>
      <c r="I86" s="172">
        <f t="shared" si="21"/>
        <v>101426</v>
      </c>
      <c r="J86" s="172">
        <v>0</v>
      </c>
      <c r="K86" s="172">
        <v>101426</v>
      </c>
      <c r="L86" s="172">
        <f t="shared" si="22"/>
        <v>101426</v>
      </c>
      <c r="M86" s="172">
        <v>0</v>
      </c>
      <c r="N86" s="172">
        <v>0</v>
      </c>
      <c r="O86" s="172">
        <v>0</v>
      </c>
      <c r="P86" s="172">
        <v>21013</v>
      </c>
      <c r="Q86" s="172">
        <v>453</v>
      </c>
      <c r="R86" s="172">
        <v>0</v>
      </c>
      <c r="S86" s="172">
        <v>17128</v>
      </c>
      <c r="T86" s="172">
        <v>0</v>
      </c>
      <c r="U86" s="172">
        <v>4040</v>
      </c>
      <c r="V86" s="172">
        <f t="shared" si="23"/>
        <v>42634</v>
      </c>
      <c r="W86" s="172">
        <v>550</v>
      </c>
      <c r="X86" s="172">
        <v>0</v>
      </c>
      <c r="Y86" s="172">
        <v>26694</v>
      </c>
      <c r="Z86" s="172">
        <v>0</v>
      </c>
      <c r="AA86" s="172">
        <v>0</v>
      </c>
      <c r="AB86" s="172">
        <v>0</v>
      </c>
      <c r="AC86" s="172">
        <v>0</v>
      </c>
      <c r="AD86" s="172">
        <v>0</v>
      </c>
      <c r="AE86" s="172">
        <v>9100</v>
      </c>
      <c r="AF86" s="172">
        <v>2100</v>
      </c>
      <c r="AG86" s="172">
        <v>0</v>
      </c>
      <c r="AH86" s="172">
        <v>679</v>
      </c>
      <c r="AI86" s="172">
        <v>193</v>
      </c>
      <c r="AJ86" s="172">
        <f t="shared" si="24"/>
        <v>2972</v>
      </c>
      <c r="AK86" s="172">
        <v>1030</v>
      </c>
      <c r="AL86" s="172">
        <f t="shared" si="25"/>
        <v>40346</v>
      </c>
      <c r="AM86" s="172">
        <f t="shared" si="26"/>
        <v>2288</v>
      </c>
    </row>
    <row r="87" spans="1:39" x14ac:dyDescent="0.25">
      <c r="A87" s="170"/>
      <c r="B87" s="170" t="s">
        <v>373</v>
      </c>
      <c r="C87" s="170">
        <v>9708</v>
      </c>
      <c r="D87" s="171" t="s">
        <v>389</v>
      </c>
      <c r="E87" s="172">
        <v>0</v>
      </c>
      <c r="F87" s="172">
        <v>0</v>
      </c>
      <c r="G87" s="172">
        <v>0</v>
      </c>
      <c r="H87" s="172">
        <v>0</v>
      </c>
      <c r="I87" s="172">
        <f t="shared" si="21"/>
        <v>0</v>
      </c>
      <c r="J87" s="172">
        <v>0</v>
      </c>
      <c r="K87" s="172">
        <v>0</v>
      </c>
      <c r="L87" s="172">
        <f t="shared" si="22"/>
        <v>0</v>
      </c>
      <c r="M87" s="172">
        <v>0</v>
      </c>
      <c r="N87" s="172">
        <v>0</v>
      </c>
      <c r="O87" s="172">
        <v>0</v>
      </c>
      <c r="P87" s="172">
        <v>0</v>
      </c>
      <c r="Q87" s="172">
        <v>0</v>
      </c>
      <c r="R87" s="172">
        <v>0</v>
      </c>
      <c r="S87" s="172">
        <v>0</v>
      </c>
      <c r="T87" s="172">
        <v>0</v>
      </c>
      <c r="U87" s="172">
        <v>0</v>
      </c>
      <c r="V87" s="172">
        <f t="shared" si="23"/>
        <v>0</v>
      </c>
      <c r="W87" s="172">
        <v>0</v>
      </c>
      <c r="X87" s="172">
        <v>0</v>
      </c>
      <c r="Y87" s="172">
        <v>0</v>
      </c>
      <c r="Z87" s="172">
        <v>0</v>
      </c>
      <c r="AA87" s="172">
        <v>0</v>
      </c>
      <c r="AB87" s="172">
        <v>0</v>
      </c>
      <c r="AC87" s="172">
        <v>0</v>
      </c>
      <c r="AD87" s="172">
        <v>0</v>
      </c>
      <c r="AE87" s="172">
        <v>0</v>
      </c>
      <c r="AF87" s="172">
        <v>0</v>
      </c>
      <c r="AG87" s="172">
        <v>0</v>
      </c>
      <c r="AH87" s="172">
        <v>0</v>
      </c>
      <c r="AI87" s="172">
        <v>0</v>
      </c>
      <c r="AJ87" s="172">
        <f t="shared" si="24"/>
        <v>0</v>
      </c>
      <c r="AK87" s="172">
        <v>0</v>
      </c>
      <c r="AL87" s="172">
        <f t="shared" si="25"/>
        <v>0</v>
      </c>
      <c r="AM87" s="172">
        <f t="shared" si="26"/>
        <v>0</v>
      </c>
    </row>
    <row r="88" spans="1:39" x14ac:dyDescent="0.25">
      <c r="A88" s="170"/>
      <c r="B88" s="170" t="s">
        <v>373</v>
      </c>
      <c r="C88" s="170">
        <v>9642</v>
      </c>
      <c r="D88" s="171" t="s">
        <v>390</v>
      </c>
      <c r="E88" s="172">
        <v>390000</v>
      </c>
      <c r="F88" s="172">
        <v>0</v>
      </c>
      <c r="G88" s="172">
        <v>668789</v>
      </c>
      <c r="H88" s="172">
        <v>0</v>
      </c>
      <c r="I88" s="172">
        <f t="shared" si="21"/>
        <v>1058789</v>
      </c>
      <c r="J88" s="172">
        <v>0</v>
      </c>
      <c r="K88" s="172">
        <v>0</v>
      </c>
      <c r="L88" s="172">
        <f t="shared" si="22"/>
        <v>0</v>
      </c>
      <c r="M88" s="172">
        <v>0</v>
      </c>
      <c r="N88" s="172">
        <v>0</v>
      </c>
      <c r="O88" s="172">
        <v>0</v>
      </c>
      <c r="P88" s="172">
        <v>8639</v>
      </c>
      <c r="Q88" s="172">
        <v>0</v>
      </c>
      <c r="R88" s="172">
        <v>0</v>
      </c>
      <c r="S88" s="172">
        <v>0</v>
      </c>
      <c r="T88" s="172">
        <v>15719</v>
      </c>
      <c r="U88" s="172">
        <v>1943</v>
      </c>
      <c r="V88" s="172">
        <f t="shared" si="23"/>
        <v>26301</v>
      </c>
      <c r="W88" s="172">
        <v>4250</v>
      </c>
      <c r="X88" s="172">
        <v>0</v>
      </c>
      <c r="Y88" s="172">
        <v>6690</v>
      </c>
      <c r="Z88" s="172">
        <v>0</v>
      </c>
      <c r="AA88" s="172">
        <v>0</v>
      </c>
      <c r="AB88" s="172">
        <v>0</v>
      </c>
      <c r="AC88" s="172">
        <v>0</v>
      </c>
      <c r="AD88" s="172">
        <v>0</v>
      </c>
      <c r="AE88" s="172">
        <v>18739</v>
      </c>
      <c r="AF88" s="172">
        <v>3500</v>
      </c>
      <c r="AG88" s="172">
        <v>0</v>
      </c>
      <c r="AH88" s="172">
        <v>0</v>
      </c>
      <c r="AI88" s="172">
        <v>340</v>
      </c>
      <c r="AJ88" s="172">
        <f t="shared" si="24"/>
        <v>3840</v>
      </c>
      <c r="AK88" s="172">
        <v>672</v>
      </c>
      <c r="AL88" s="172">
        <f t="shared" si="25"/>
        <v>34191</v>
      </c>
      <c r="AM88" s="172">
        <f t="shared" si="26"/>
        <v>-7890</v>
      </c>
    </row>
    <row r="89" spans="1:39" x14ac:dyDescent="0.25">
      <c r="A89" s="170"/>
      <c r="B89" s="170" t="s">
        <v>373</v>
      </c>
      <c r="C89" s="170">
        <v>9658</v>
      </c>
      <c r="D89" s="171" t="s">
        <v>391</v>
      </c>
      <c r="E89" s="172">
        <v>0</v>
      </c>
      <c r="F89" s="172">
        <v>0</v>
      </c>
      <c r="G89" s="172">
        <v>0</v>
      </c>
      <c r="H89" s="172">
        <v>0</v>
      </c>
      <c r="I89" s="172">
        <f t="shared" si="21"/>
        <v>0</v>
      </c>
      <c r="J89" s="172">
        <v>0</v>
      </c>
      <c r="K89" s="172">
        <v>0</v>
      </c>
      <c r="L89" s="172">
        <f t="shared" si="22"/>
        <v>0</v>
      </c>
      <c r="M89" s="172">
        <v>0</v>
      </c>
      <c r="N89" s="172">
        <v>0</v>
      </c>
      <c r="O89" s="172">
        <v>0</v>
      </c>
      <c r="P89" s="172">
        <v>0</v>
      </c>
      <c r="Q89" s="172">
        <v>0</v>
      </c>
      <c r="R89" s="172">
        <v>0</v>
      </c>
      <c r="S89" s="172">
        <v>0</v>
      </c>
      <c r="T89" s="172">
        <v>0</v>
      </c>
      <c r="U89" s="172">
        <v>0</v>
      </c>
      <c r="V89" s="172">
        <f t="shared" si="23"/>
        <v>0</v>
      </c>
      <c r="W89" s="172">
        <v>0</v>
      </c>
      <c r="X89" s="172">
        <v>0</v>
      </c>
      <c r="Y89" s="172">
        <v>0</v>
      </c>
      <c r="Z89" s="172">
        <v>0</v>
      </c>
      <c r="AA89" s="172">
        <v>0</v>
      </c>
      <c r="AB89" s="172">
        <v>0</v>
      </c>
      <c r="AC89" s="172">
        <v>0</v>
      </c>
      <c r="AD89" s="172">
        <v>0</v>
      </c>
      <c r="AE89" s="172">
        <v>0</v>
      </c>
      <c r="AF89" s="172">
        <v>0</v>
      </c>
      <c r="AG89" s="172">
        <v>0</v>
      </c>
      <c r="AH89" s="172">
        <v>0</v>
      </c>
      <c r="AI89" s="172">
        <v>0</v>
      </c>
      <c r="AJ89" s="172">
        <f t="shared" si="24"/>
        <v>0</v>
      </c>
      <c r="AK89" s="172">
        <v>0</v>
      </c>
      <c r="AL89" s="172">
        <f t="shared" si="25"/>
        <v>0</v>
      </c>
      <c r="AM89" s="172">
        <f t="shared" si="26"/>
        <v>0</v>
      </c>
    </row>
    <row r="90" spans="1:39" x14ac:dyDescent="0.25">
      <c r="A90" s="170"/>
      <c r="B90" s="170" t="s">
        <v>373</v>
      </c>
      <c r="C90" s="170">
        <v>9644</v>
      </c>
      <c r="D90" s="171" t="s">
        <v>392</v>
      </c>
      <c r="E90" s="172">
        <v>997929</v>
      </c>
      <c r="F90" s="172">
        <v>59895</v>
      </c>
      <c r="G90" s="172">
        <v>115034</v>
      </c>
      <c r="H90" s="172">
        <v>289</v>
      </c>
      <c r="I90" s="172">
        <f t="shared" si="21"/>
        <v>1173147</v>
      </c>
      <c r="J90" s="172">
        <v>321</v>
      </c>
      <c r="K90" s="172">
        <v>1172826</v>
      </c>
      <c r="L90" s="172">
        <f t="shared" si="22"/>
        <v>1173147</v>
      </c>
      <c r="M90" s="172">
        <v>0</v>
      </c>
      <c r="N90" s="172">
        <v>0</v>
      </c>
      <c r="O90" s="172">
        <v>2523</v>
      </c>
      <c r="P90" s="172">
        <v>18347</v>
      </c>
      <c r="Q90" s="172">
        <v>351</v>
      </c>
      <c r="R90" s="172">
        <v>0</v>
      </c>
      <c r="S90" s="172">
        <v>5340</v>
      </c>
      <c r="T90" s="172">
        <v>16984</v>
      </c>
      <c r="U90" s="172">
        <v>0</v>
      </c>
      <c r="V90" s="172">
        <f t="shared" si="23"/>
        <v>43545</v>
      </c>
      <c r="W90" s="172">
        <v>959</v>
      </c>
      <c r="X90" s="172">
        <v>0</v>
      </c>
      <c r="Y90" s="172">
        <v>0</v>
      </c>
      <c r="Z90" s="172">
        <v>0</v>
      </c>
      <c r="AA90" s="172">
        <v>4758</v>
      </c>
      <c r="AB90" s="172">
        <v>25</v>
      </c>
      <c r="AC90" s="172">
        <v>0</v>
      </c>
      <c r="AD90" s="172">
        <v>0</v>
      </c>
      <c r="AE90" s="172">
        <v>14443</v>
      </c>
      <c r="AF90" s="172">
        <v>4750</v>
      </c>
      <c r="AG90" s="172">
        <v>0</v>
      </c>
      <c r="AH90" s="172">
        <v>350</v>
      </c>
      <c r="AI90" s="172">
        <v>241</v>
      </c>
      <c r="AJ90" s="172">
        <f t="shared" si="24"/>
        <v>5341</v>
      </c>
      <c r="AK90" s="172">
        <v>37494</v>
      </c>
      <c r="AL90" s="172">
        <f t="shared" si="25"/>
        <v>63020</v>
      </c>
      <c r="AM90" s="172">
        <f t="shared" si="26"/>
        <v>-19475</v>
      </c>
    </row>
    <row r="91" spans="1:39" s="45" customFormat="1" ht="13" x14ac:dyDescent="0.25">
      <c r="A91" s="173"/>
      <c r="B91" s="173"/>
      <c r="C91" s="173"/>
      <c r="D91" s="176" t="s">
        <v>332</v>
      </c>
      <c r="E91" s="174">
        <f>SUM(E75:E90)</f>
        <v>14233334</v>
      </c>
      <c r="F91" s="174">
        <f t="shared" ref="F91:AM91" si="27">SUM(F75:F90)</f>
        <v>457676</v>
      </c>
      <c r="G91" s="174">
        <f t="shared" si="27"/>
        <v>6924352</v>
      </c>
      <c r="H91" s="174">
        <f t="shared" si="27"/>
        <v>22029</v>
      </c>
      <c r="I91" s="174">
        <f t="shared" si="27"/>
        <v>21637391</v>
      </c>
      <c r="J91" s="174">
        <f t="shared" si="27"/>
        <v>286346</v>
      </c>
      <c r="K91" s="174">
        <f t="shared" si="27"/>
        <v>20292257</v>
      </c>
      <c r="L91" s="174">
        <f t="shared" si="27"/>
        <v>20578603</v>
      </c>
      <c r="M91" s="174">
        <f t="shared" si="27"/>
        <v>0</v>
      </c>
      <c r="N91" s="174">
        <f t="shared" si="27"/>
        <v>301428</v>
      </c>
      <c r="O91" s="174">
        <f t="shared" si="27"/>
        <v>36493</v>
      </c>
      <c r="P91" s="174">
        <f t="shared" si="27"/>
        <v>426359</v>
      </c>
      <c r="Q91" s="174">
        <f t="shared" si="27"/>
        <v>13903</v>
      </c>
      <c r="R91" s="174">
        <f t="shared" si="27"/>
        <v>1795</v>
      </c>
      <c r="S91" s="174">
        <f t="shared" si="27"/>
        <v>199762</v>
      </c>
      <c r="T91" s="174">
        <f t="shared" si="27"/>
        <v>264240</v>
      </c>
      <c r="U91" s="174">
        <f t="shared" si="27"/>
        <v>185210</v>
      </c>
      <c r="V91" s="174">
        <f t="shared" si="27"/>
        <v>1429190</v>
      </c>
      <c r="W91" s="174">
        <f t="shared" si="27"/>
        <v>18318</v>
      </c>
      <c r="X91" s="174">
        <f t="shared" si="27"/>
        <v>0</v>
      </c>
      <c r="Y91" s="174">
        <f t="shared" si="27"/>
        <v>408163</v>
      </c>
      <c r="Z91" s="174">
        <f t="shared" si="27"/>
        <v>63825</v>
      </c>
      <c r="AA91" s="174">
        <f t="shared" si="27"/>
        <v>17959</v>
      </c>
      <c r="AB91" s="174">
        <f t="shared" si="27"/>
        <v>4921</v>
      </c>
      <c r="AC91" s="174">
        <f t="shared" si="27"/>
        <v>7928</v>
      </c>
      <c r="AD91" s="174">
        <f t="shared" si="27"/>
        <v>13470</v>
      </c>
      <c r="AE91" s="174">
        <f t="shared" si="27"/>
        <v>252691</v>
      </c>
      <c r="AF91" s="174">
        <f t="shared" si="27"/>
        <v>53060</v>
      </c>
      <c r="AG91" s="174">
        <f t="shared" si="27"/>
        <v>4584</v>
      </c>
      <c r="AH91" s="174">
        <f t="shared" si="27"/>
        <v>8074</v>
      </c>
      <c r="AI91" s="174">
        <f t="shared" si="27"/>
        <v>8275</v>
      </c>
      <c r="AJ91" s="174">
        <f t="shared" si="27"/>
        <v>73993</v>
      </c>
      <c r="AK91" s="174">
        <f t="shared" si="27"/>
        <v>366254</v>
      </c>
      <c r="AL91" s="174">
        <f t="shared" si="27"/>
        <v>1227522</v>
      </c>
      <c r="AM91" s="174">
        <f t="shared" si="27"/>
        <v>201668</v>
      </c>
    </row>
    <row r="92" spans="1:39" x14ac:dyDescent="0.25">
      <c r="A92" s="170"/>
      <c r="B92" s="170"/>
      <c r="C92" s="170"/>
      <c r="D92" s="171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</row>
    <row r="93" spans="1:39" x14ac:dyDescent="0.25">
      <c r="A93" s="170"/>
      <c r="B93" s="170" t="s">
        <v>376</v>
      </c>
      <c r="C93" s="170">
        <v>9851</v>
      </c>
      <c r="D93" s="171" t="s">
        <v>457</v>
      </c>
      <c r="E93" s="172">
        <v>2838</v>
      </c>
      <c r="F93" s="172">
        <v>0</v>
      </c>
      <c r="G93" s="172">
        <v>147832</v>
      </c>
      <c r="H93" s="172">
        <v>0</v>
      </c>
      <c r="I93" s="172">
        <f t="shared" ref="I93:I98" si="28">SUM(E93:H93)</f>
        <v>150670</v>
      </c>
      <c r="J93" s="172">
        <v>724</v>
      </c>
      <c r="K93" s="172">
        <v>2985108</v>
      </c>
      <c r="L93" s="172">
        <f t="shared" ref="L93:L98" si="29">J93+K93</f>
        <v>2985832</v>
      </c>
      <c r="M93" s="172">
        <v>0</v>
      </c>
      <c r="N93" s="172">
        <v>1000</v>
      </c>
      <c r="O93" s="172">
        <v>0</v>
      </c>
      <c r="P93" s="172">
        <v>77000</v>
      </c>
      <c r="Q93" s="172">
        <v>8717</v>
      </c>
      <c r="R93" s="172">
        <v>0</v>
      </c>
      <c r="S93" s="172">
        <v>4065</v>
      </c>
      <c r="T93" s="172">
        <v>11943</v>
      </c>
      <c r="U93" s="172">
        <v>2655</v>
      </c>
      <c r="V93" s="172">
        <f t="shared" ref="V93:V98" si="30">SUM(M93:U93)</f>
        <v>105380</v>
      </c>
      <c r="W93" s="172">
        <v>2510</v>
      </c>
      <c r="X93" s="172">
        <v>0</v>
      </c>
      <c r="Y93" s="172">
        <v>66798</v>
      </c>
      <c r="Z93" s="172">
        <v>0</v>
      </c>
      <c r="AA93" s="172">
        <v>0</v>
      </c>
      <c r="AB93" s="172">
        <v>0</v>
      </c>
      <c r="AC93" s="172">
        <v>0</v>
      </c>
      <c r="AD93" s="172">
        <v>6164</v>
      </c>
      <c r="AE93" s="172">
        <v>29251</v>
      </c>
      <c r="AF93" s="172">
        <v>8500</v>
      </c>
      <c r="AG93" s="172">
        <v>0</v>
      </c>
      <c r="AH93" s="172">
        <v>428</v>
      </c>
      <c r="AI93" s="172">
        <v>794</v>
      </c>
      <c r="AJ93" s="172">
        <f t="shared" ref="AJ93:AJ98" si="31">SUM(AF93:AI93)</f>
        <v>9722</v>
      </c>
      <c r="AK93" s="172">
        <v>3794</v>
      </c>
      <c r="AL93" s="172">
        <f t="shared" ref="AL93:AL98" si="32">SUM(W93:AE93)+AJ93+AK93</f>
        <v>118239</v>
      </c>
      <c r="AM93" s="172">
        <f t="shared" ref="AM93:AM98" si="33">V93-AL93</f>
        <v>-12859</v>
      </c>
    </row>
    <row r="94" spans="1:39" x14ac:dyDescent="0.25">
      <c r="A94" s="170"/>
      <c r="B94" s="170" t="s">
        <v>376</v>
      </c>
      <c r="C94" s="170">
        <v>9823</v>
      </c>
      <c r="D94" s="171" t="s">
        <v>458</v>
      </c>
      <c r="E94" s="172">
        <v>948000</v>
      </c>
      <c r="F94" s="172">
        <v>18307</v>
      </c>
      <c r="G94" s="172">
        <v>39650</v>
      </c>
      <c r="H94" s="172">
        <v>0</v>
      </c>
      <c r="I94" s="172">
        <f t="shared" si="28"/>
        <v>1005957</v>
      </c>
      <c r="J94" s="172">
        <v>0</v>
      </c>
      <c r="K94" s="172">
        <v>1005957</v>
      </c>
      <c r="L94" s="172">
        <f t="shared" si="29"/>
        <v>1005957</v>
      </c>
      <c r="M94" s="172">
        <v>0</v>
      </c>
      <c r="N94" s="172">
        <v>6000</v>
      </c>
      <c r="O94" s="172">
        <v>0</v>
      </c>
      <c r="P94" s="172">
        <v>8087</v>
      </c>
      <c r="Q94" s="172">
        <v>0</v>
      </c>
      <c r="R94" s="172">
        <v>0</v>
      </c>
      <c r="S94" s="172">
        <v>465</v>
      </c>
      <c r="T94" s="172">
        <v>1195</v>
      </c>
      <c r="U94" s="172">
        <v>110</v>
      </c>
      <c r="V94" s="172">
        <f t="shared" si="30"/>
        <v>15857</v>
      </c>
      <c r="W94" s="172">
        <v>0</v>
      </c>
      <c r="X94" s="172">
        <v>0</v>
      </c>
      <c r="Y94" s="172">
        <v>1500</v>
      </c>
      <c r="Z94" s="172">
        <v>930</v>
      </c>
      <c r="AA94" s="172">
        <v>0</v>
      </c>
      <c r="AB94" s="172">
        <v>180</v>
      </c>
      <c r="AC94" s="172">
        <v>0</v>
      </c>
      <c r="AD94" s="172">
        <v>0</v>
      </c>
      <c r="AE94" s="172">
        <v>16339</v>
      </c>
      <c r="AF94" s="172">
        <v>600</v>
      </c>
      <c r="AG94" s="172">
        <v>1006</v>
      </c>
      <c r="AH94" s="172">
        <v>107</v>
      </c>
      <c r="AI94" s="172">
        <v>0</v>
      </c>
      <c r="AJ94" s="172">
        <f t="shared" si="31"/>
        <v>1713</v>
      </c>
      <c r="AK94" s="172">
        <v>2996</v>
      </c>
      <c r="AL94" s="172">
        <f t="shared" si="32"/>
        <v>23658</v>
      </c>
      <c r="AM94" s="172">
        <f t="shared" si="33"/>
        <v>-7801</v>
      </c>
    </row>
    <row r="95" spans="1:39" x14ac:dyDescent="0.25">
      <c r="A95" s="170"/>
      <c r="B95" s="170" t="s">
        <v>376</v>
      </c>
      <c r="C95" s="170">
        <v>9906</v>
      </c>
      <c r="D95" s="171" t="s">
        <v>459</v>
      </c>
      <c r="E95" s="172">
        <v>0</v>
      </c>
      <c r="F95" s="172">
        <v>0</v>
      </c>
      <c r="G95" s="172">
        <v>0</v>
      </c>
      <c r="H95" s="172">
        <v>0</v>
      </c>
      <c r="I95" s="172">
        <f t="shared" si="28"/>
        <v>0</v>
      </c>
      <c r="J95" s="172">
        <v>0</v>
      </c>
      <c r="K95" s="172">
        <v>0</v>
      </c>
      <c r="L95" s="172">
        <f t="shared" si="29"/>
        <v>0</v>
      </c>
      <c r="M95" s="172">
        <v>0</v>
      </c>
      <c r="N95" s="172">
        <v>0</v>
      </c>
      <c r="O95" s="172">
        <v>0</v>
      </c>
      <c r="P95" s="172">
        <v>0</v>
      </c>
      <c r="Q95" s="172">
        <v>0</v>
      </c>
      <c r="R95" s="172">
        <v>0</v>
      </c>
      <c r="S95" s="172">
        <v>0</v>
      </c>
      <c r="T95" s="172">
        <v>0</v>
      </c>
      <c r="U95" s="172">
        <v>0</v>
      </c>
      <c r="V95" s="172">
        <f t="shared" si="30"/>
        <v>0</v>
      </c>
      <c r="W95" s="172">
        <v>0</v>
      </c>
      <c r="X95" s="172">
        <v>0</v>
      </c>
      <c r="Y95" s="172">
        <v>0</v>
      </c>
      <c r="Z95" s="172">
        <v>0</v>
      </c>
      <c r="AA95" s="172">
        <v>0</v>
      </c>
      <c r="AB95" s="172">
        <v>0</v>
      </c>
      <c r="AC95" s="172">
        <v>0</v>
      </c>
      <c r="AD95" s="172">
        <v>0</v>
      </c>
      <c r="AE95" s="172">
        <v>0</v>
      </c>
      <c r="AF95" s="172">
        <v>0</v>
      </c>
      <c r="AG95" s="172">
        <v>0</v>
      </c>
      <c r="AH95" s="172">
        <v>0</v>
      </c>
      <c r="AI95" s="172">
        <v>0</v>
      </c>
      <c r="AJ95" s="172">
        <f t="shared" si="31"/>
        <v>0</v>
      </c>
      <c r="AK95" s="172">
        <v>0</v>
      </c>
      <c r="AL95" s="172">
        <f t="shared" si="32"/>
        <v>0</v>
      </c>
      <c r="AM95" s="172">
        <f t="shared" si="33"/>
        <v>0</v>
      </c>
    </row>
    <row r="96" spans="1:39" x14ac:dyDescent="0.25">
      <c r="A96" s="170"/>
      <c r="B96" s="170" t="s">
        <v>376</v>
      </c>
      <c r="C96" s="170">
        <v>9841</v>
      </c>
      <c r="D96" s="171" t="s">
        <v>460</v>
      </c>
      <c r="E96" s="172">
        <v>153000</v>
      </c>
      <c r="F96" s="172">
        <v>0</v>
      </c>
      <c r="G96" s="172">
        <v>472634</v>
      </c>
      <c r="H96" s="172">
        <v>0</v>
      </c>
      <c r="I96" s="172">
        <f t="shared" si="28"/>
        <v>625634</v>
      </c>
      <c r="J96" s="172">
        <v>0</v>
      </c>
      <c r="K96" s="172">
        <v>625634</v>
      </c>
      <c r="L96" s="172">
        <f t="shared" si="29"/>
        <v>625634</v>
      </c>
      <c r="M96" s="172">
        <v>0</v>
      </c>
      <c r="N96" s="172">
        <v>0</v>
      </c>
      <c r="O96" s="172">
        <v>0</v>
      </c>
      <c r="P96" s="172">
        <v>26246</v>
      </c>
      <c r="Q96" s="172">
        <v>430</v>
      </c>
      <c r="R96" s="172">
        <v>0</v>
      </c>
      <c r="S96" s="172">
        <v>11345</v>
      </c>
      <c r="T96" s="172">
        <v>5141</v>
      </c>
      <c r="U96" s="172">
        <v>3067</v>
      </c>
      <c r="V96" s="172">
        <f t="shared" si="30"/>
        <v>46229</v>
      </c>
      <c r="W96" s="172">
        <v>0</v>
      </c>
      <c r="X96" s="172">
        <v>0</v>
      </c>
      <c r="Y96" s="172">
        <v>0</v>
      </c>
      <c r="Z96" s="172">
        <v>0</v>
      </c>
      <c r="AA96" s="172">
        <v>0</v>
      </c>
      <c r="AB96" s="172">
        <v>0</v>
      </c>
      <c r="AC96" s="172">
        <v>0</v>
      </c>
      <c r="AD96" s="172">
        <v>25645</v>
      </c>
      <c r="AE96" s="172">
        <v>14486</v>
      </c>
      <c r="AF96" s="172">
        <v>4550</v>
      </c>
      <c r="AG96" s="172">
        <v>0</v>
      </c>
      <c r="AH96" s="172">
        <v>378</v>
      </c>
      <c r="AI96" s="172">
        <v>450</v>
      </c>
      <c r="AJ96" s="172">
        <f t="shared" si="31"/>
        <v>5378</v>
      </c>
      <c r="AK96" s="172">
        <v>0</v>
      </c>
      <c r="AL96" s="172">
        <f t="shared" si="32"/>
        <v>45509</v>
      </c>
      <c r="AM96" s="172">
        <f t="shared" si="33"/>
        <v>720</v>
      </c>
    </row>
    <row r="97" spans="1:39" x14ac:dyDescent="0.25">
      <c r="A97" s="170"/>
      <c r="B97" s="170" t="s">
        <v>376</v>
      </c>
      <c r="C97" s="170">
        <v>9855</v>
      </c>
      <c r="D97" s="171" t="s">
        <v>461</v>
      </c>
      <c r="E97" s="172">
        <v>9135</v>
      </c>
      <c r="F97" s="172">
        <v>6052</v>
      </c>
      <c r="G97" s="172">
        <v>330235</v>
      </c>
      <c r="H97" s="172">
        <v>1293</v>
      </c>
      <c r="I97" s="172">
        <f t="shared" si="28"/>
        <v>346715</v>
      </c>
      <c r="J97" s="172">
        <v>0</v>
      </c>
      <c r="K97" s="172">
        <v>346715</v>
      </c>
      <c r="L97" s="172">
        <f t="shared" si="29"/>
        <v>346715</v>
      </c>
      <c r="M97" s="172">
        <v>0</v>
      </c>
      <c r="N97" s="172">
        <v>0</v>
      </c>
      <c r="O97" s="172">
        <v>0</v>
      </c>
      <c r="P97" s="172">
        <v>26723</v>
      </c>
      <c r="Q97" s="172">
        <v>0</v>
      </c>
      <c r="R97" s="172">
        <v>0</v>
      </c>
      <c r="S97" s="172">
        <v>3385</v>
      </c>
      <c r="T97" s="172">
        <v>100</v>
      </c>
      <c r="U97" s="172">
        <v>217</v>
      </c>
      <c r="V97" s="172">
        <f t="shared" si="30"/>
        <v>30425</v>
      </c>
      <c r="W97" s="172">
        <v>0</v>
      </c>
      <c r="X97" s="172">
        <v>0</v>
      </c>
      <c r="Y97" s="172">
        <v>0</v>
      </c>
      <c r="Z97" s="172">
        <v>5111</v>
      </c>
      <c r="AA97" s="172">
        <v>590</v>
      </c>
      <c r="AB97" s="172">
        <v>4174</v>
      </c>
      <c r="AC97" s="172">
        <v>0</v>
      </c>
      <c r="AD97" s="172">
        <v>0</v>
      </c>
      <c r="AE97" s="172">
        <v>4036</v>
      </c>
      <c r="AF97" s="172">
        <v>4100</v>
      </c>
      <c r="AG97" s="172">
        <v>0</v>
      </c>
      <c r="AH97" s="172">
        <v>2378</v>
      </c>
      <c r="AI97" s="172">
        <v>272</v>
      </c>
      <c r="AJ97" s="172">
        <f t="shared" si="31"/>
        <v>6750</v>
      </c>
      <c r="AK97" s="172">
        <v>10946</v>
      </c>
      <c r="AL97" s="172">
        <f t="shared" si="32"/>
        <v>31607</v>
      </c>
      <c r="AM97" s="172">
        <f t="shared" si="33"/>
        <v>-1182</v>
      </c>
    </row>
    <row r="98" spans="1:39" x14ac:dyDescent="0.25">
      <c r="A98" s="170"/>
      <c r="B98" s="170" t="s">
        <v>376</v>
      </c>
      <c r="C98" s="170">
        <v>9807</v>
      </c>
      <c r="D98" s="171" t="s">
        <v>462</v>
      </c>
      <c r="E98" s="172">
        <v>0</v>
      </c>
      <c r="F98" s="172">
        <v>0</v>
      </c>
      <c r="G98" s="172">
        <v>0</v>
      </c>
      <c r="H98" s="172">
        <v>0</v>
      </c>
      <c r="I98" s="172">
        <f t="shared" si="28"/>
        <v>0</v>
      </c>
      <c r="J98" s="172">
        <v>0</v>
      </c>
      <c r="K98" s="172">
        <v>0</v>
      </c>
      <c r="L98" s="172">
        <f t="shared" si="29"/>
        <v>0</v>
      </c>
      <c r="M98" s="172">
        <v>0</v>
      </c>
      <c r="N98" s="172">
        <v>0</v>
      </c>
      <c r="O98" s="172">
        <v>0</v>
      </c>
      <c r="P98" s="172">
        <v>0</v>
      </c>
      <c r="Q98" s="172">
        <v>0</v>
      </c>
      <c r="R98" s="172">
        <v>0</v>
      </c>
      <c r="S98" s="172">
        <v>0</v>
      </c>
      <c r="T98" s="172">
        <v>0</v>
      </c>
      <c r="U98" s="172">
        <v>0</v>
      </c>
      <c r="V98" s="172">
        <f t="shared" si="30"/>
        <v>0</v>
      </c>
      <c r="W98" s="172">
        <v>0</v>
      </c>
      <c r="X98" s="172">
        <v>0</v>
      </c>
      <c r="Y98" s="172">
        <v>0</v>
      </c>
      <c r="Z98" s="172">
        <v>0</v>
      </c>
      <c r="AA98" s="172">
        <v>0</v>
      </c>
      <c r="AB98" s="172">
        <v>0</v>
      </c>
      <c r="AC98" s="172">
        <v>0</v>
      </c>
      <c r="AD98" s="172">
        <v>0</v>
      </c>
      <c r="AE98" s="172">
        <v>0</v>
      </c>
      <c r="AF98" s="172">
        <v>0</v>
      </c>
      <c r="AG98" s="172">
        <v>0</v>
      </c>
      <c r="AH98" s="172">
        <v>0</v>
      </c>
      <c r="AI98" s="172">
        <v>0</v>
      </c>
      <c r="AJ98" s="172">
        <f t="shared" si="31"/>
        <v>0</v>
      </c>
      <c r="AK98" s="172">
        <v>0</v>
      </c>
      <c r="AL98" s="172">
        <f t="shared" si="32"/>
        <v>0</v>
      </c>
      <c r="AM98" s="172">
        <f t="shared" si="33"/>
        <v>0</v>
      </c>
    </row>
    <row r="99" spans="1:39" s="7" customFormat="1" ht="13" x14ac:dyDescent="0.3">
      <c r="A99" s="175"/>
      <c r="B99" s="175"/>
      <c r="C99" s="175"/>
      <c r="D99" s="176" t="s">
        <v>332</v>
      </c>
      <c r="E99" s="177">
        <f>SUM(E93:E98)</f>
        <v>1112973</v>
      </c>
      <c r="F99" s="177">
        <f t="shared" ref="F99:AM99" si="34">SUM(F93:F98)</f>
        <v>24359</v>
      </c>
      <c r="G99" s="177">
        <f t="shared" si="34"/>
        <v>990351</v>
      </c>
      <c r="H99" s="177">
        <f t="shared" si="34"/>
        <v>1293</v>
      </c>
      <c r="I99" s="177">
        <f t="shared" si="34"/>
        <v>2128976</v>
      </c>
      <c r="J99" s="177">
        <f t="shared" si="34"/>
        <v>724</v>
      </c>
      <c r="K99" s="177">
        <f t="shared" si="34"/>
        <v>4963414</v>
      </c>
      <c r="L99" s="177">
        <f t="shared" si="34"/>
        <v>4964138</v>
      </c>
      <c r="M99" s="177">
        <f t="shared" si="34"/>
        <v>0</v>
      </c>
      <c r="N99" s="177">
        <f t="shared" si="34"/>
        <v>7000</v>
      </c>
      <c r="O99" s="177">
        <f t="shared" si="34"/>
        <v>0</v>
      </c>
      <c r="P99" s="177">
        <f t="shared" si="34"/>
        <v>138056</v>
      </c>
      <c r="Q99" s="177">
        <f t="shared" si="34"/>
        <v>9147</v>
      </c>
      <c r="R99" s="177">
        <f t="shared" si="34"/>
        <v>0</v>
      </c>
      <c r="S99" s="177">
        <f t="shared" si="34"/>
        <v>19260</v>
      </c>
      <c r="T99" s="177">
        <f t="shared" si="34"/>
        <v>18379</v>
      </c>
      <c r="U99" s="177">
        <f t="shared" si="34"/>
        <v>6049</v>
      </c>
      <c r="V99" s="177">
        <f t="shared" si="34"/>
        <v>197891</v>
      </c>
      <c r="W99" s="177">
        <f t="shared" si="34"/>
        <v>2510</v>
      </c>
      <c r="X99" s="177">
        <f t="shared" si="34"/>
        <v>0</v>
      </c>
      <c r="Y99" s="177">
        <f t="shared" si="34"/>
        <v>68298</v>
      </c>
      <c r="Z99" s="177">
        <f t="shared" si="34"/>
        <v>6041</v>
      </c>
      <c r="AA99" s="177">
        <f t="shared" si="34"/>
        <v>590</v>
      </c>
      <c r="AB99" s="177">
        <f t="shared" si="34"/>
        <v>4354</v>
      </c>
      <c r="AC99" s="177">
        <f t="shared" si="34"/>
        <v>0</v>
      </c>
      <c r="AD99" s="177">
        <f t="shared" si="34"/>
        <v>31809</v>
      </c>
      <c r="AE99" s="177">
        <f t="shared" si="34"/>
        <v>64112</v>
      </c>
      <c r="AF99" s="177">
        <f t="shared" si="34"/>
        <v>17750</v>
      </c>
      <c r="AG99" s="177">
        <f t="shared" si="34"/>
        <v>1006</v>
      </c>
      <c r="AH99" s="177">
        <f t="shared" si="34"/>
        <v>3291</v>
      </c>
      <c r="AI99" s="177">
        <f t="shared" si="34"/>
        <v>1516</v>
      </c>
      <c r="AJ99" s="177">
        <f t="shared" si="34"/>
        <v>23563</v>
      </c>
      <c r="AK99" s="177">
        <f t="shared" si="34"/>
        <v>17736</v>
      </c>
      <c r="AL99" s="177">
        <f t="shared" si="34"/>
        <v>219013</v>
      </c>
      <c r="AM99" s="177">
        <f t="shared" si="34"/>
        <v>-21122</v>
      </c>
    </row>
  </sheetData>
  <mergeCells count="8">
    <mergeCell ref="AC3:AD3"/>
    <mergeCell ref="AE3:AF3"/>
    <mergeCell ref="A1:D4"/>
    <mergeCell ref="F3:G3"/>
    <mergeCell ref="L3:M3"/>
    <mergeCell ref="O3:Q3"/>
    <mergeCell ref="R3:Z3"/>
    <mergeCell ref="AA3:A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W25"/>
  <sheetViews>
    <sheetView zoomScaleNormal="100" workbookViewId="0">
      <selection activeCell="H5" sqref="H5:H11"/>
    </sheetView>
  </sheetViews>
  <sheetFormatPr defaultColWidth="9.453125" defaultRowHeight="15.75" customHeight="1" x14ac:dyDescent="0.25"/>
  <cols>
    <col min="1" max="1" width="4.54296875" style="8" bestFit="1" customWidth="1"/>
    <col min="2" max="2" width="4" style="8" customWidth="1"/>
    <col min="3" max="3" width="52.54296875" style="26" customWidth="1"/>
    <col min="4" max="5" width="12.1796875" style="26" customWidth="1"/>
    <col min="6" max="6" width="12.1796875" style="29" customWidth="1"/>
    <col min="7" max="7" width="17.54296875" style="29" customWidth="1"/>
    <col min="8" max="16" width="15.453125" style="29" customWidth="1"/>
    <col min="17" max="17" width="17" style="29" customWidth="1"/>
    <col min="18" max="18" width="3.54296875" style="8" customWidth="1"/>
    <col min="19" max="19" width="17.1796875" style="20" customWidth="1"/>
    <col min="20" max="27" width="15" style="20" customWidth="1"/>
    <col min="28" max="28" width="16.54296875" style="1" customWidth="1"/>
    <col min="29" max="29" width="16.54296875" style="20" customWidth="1"/>
    <col min="30" max="30" width="4.54296875" style="20" customWidth="1"/>
    <col min="31" max="34" width="17.453125" style="20" customWidth="1"/>
    <col min="35" max="35" width="20.1796875" style="20" customWidth="1"/>
    <col min="36" max="36" width="17.453125" style="20" customWidth="1"/>
    <col min="37" max="37" width="20.1796875" style="20" customWidth="1"/>
    <col min="38" max="39" width="17.453125" style="20" customWidth="1"/>
    <col min="40" max="16384" width="9.453125" style="20"/>
  </cols>
  <sheetData>
    <row r="1" spans="1:153" s="13" customFormat="1" ht="19.5" customHeight="1" x14ac:dyDescent="0.25">
      <c r="A1" s="184"/>
      <c r="B1" s="184"/>
      <c r="C1" s="184"/>
      <c r="D1" s="115"/>
      <c r="E1" s="11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</row>
    <row r="2" spans="1:153" s="13" customFormat="1" ht="19.5" customHeight="1" x14ac:dyDescent="0.25">
      <c r="A2" s="184"/>
      <c r="B2" s="184"/>
      <c r="C2" s="184"/>
      <c r="D2" s="115"/>
      <c r="E2" s="11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153" s="4" customFormat="1" ht="20.25" customHeight="1" x14ac:dyDescent="0.3">
      <c r="A3" s="191" t="s">
        <v>330</v>
      </c>
      <c r="B3" s="192"/>
      <c r="C3" s="192"/>
      <c r="D3" s="195" t="s">
        <v>309</v>
      </c>
      <c r="E3" s="195" t="s">
        <v>310</v>
      </c>
      <c r="F3" s="195" t="s">
        <v>321</v>
      </c>
      <c r="G3" s="186" t="s">
        <v>237</v>
      </c>
      <c r="H3" s="187"/>
      <c r="I3" s="187"/>
      <c r="J3" s="187"/>
      <c r="K3" s="187"/>
      <c r="L3" s="187"/>
      <c r="M3" s="187"/>
      <c r="N3" s="187"/>
      <c r="O3" s="187"/>
      <c r="P3" s="187"/>
      <c r="Q3" s="188"/>
      <c r="R3" s="92"/>
      <c r="S3" s="186" t="s">
        <v>242</v>
      </c>
      <c r="T3" s="189"/>
      <c r="U3" s="189"/>
      <c r="V3" s="189"/>
      <c r="W3" s="189"/>
      <c r="X3" s="189"/>
      <c r="Y3" s="189"/>
      <c r="Z3" s="189"/>
      <c r="AA3" s="189"/>
      <c r="AB3" s="190"/>
      <c r="AC3" s="14"/>
      <c r="AD3" s="2"/>
      <c r="AE3" s="181" t="s">
        <v>253</v>
      </c>
      <c r="AF3" s="182"/>
      <c r="AG3" s="182"/>
      <c r="AH3" s="182"/>
      <c r="AI3" s="182"/>
      <c r="AJ3" s="182"/>
      <c r="AK3" s="183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</row>
    <row r="4" spans="1:153" s="4" customFormat="1" ht="108.75" customHeight="1" x14ac:dyDescent="0.25">
      <c r="A4" s="193"/>
      <c r="B4" s="194"/>
      <c r="C4" s="194"/>
      <c r="D4" s="195"/>
      <c r="E4" s="195"/>
      <c r="F4" s="195"/>
      <c r="G4" s="17" t="s">
        <v>230</v>
      </c>
      <c r="H4" s="15" t="s">
        <v>231</v>
      </c>
      <c r="I4" s="15" t="s">
        <v>232</v>
      </c>
      <c r="J4" s="15" t="s">
        <v>233</v>
      </c>
      <c r="K4" s="42" t="s">
        <v>245</v>
      </c>
      <c r="L4" s="15" t="s">
        <v>234</v>
      </c>
      <c r="M4" s="15" t="s">
        <v>0</v>
      </c>
      <c r="N4" s="15" t="s">
        <v>235</v>
      </c>
      <c r="O4" s="15" t="s">
        <v>236</v>
      </c>
      <c r="P4" s="22" t="s">
        <v>268</v>
      </c>
      <c r="Q4" s="56" t="s">
        <v>1</v>
      </c>
      <c r="R4" s="92"/>
      <c r="S4" s="15" t="s">
        <v>238</v>
      </c>
      <c r="T4" s="15" t="s">
        <v>239</v>
      </c>
      <c r="U4" s="55" t="s">
        <v>286</v>
      </c>
      <c r="V4" s="55" t="s">
        <v>287</v>
      </c>
      <c r="W4" s="16" t="s">
        <v>2</v>
      </c>
      <c r="X4" s="16" t="s">
        <v>240</v>
      </c>
      <c r="Y4" s="16" t="s">
        <v>288</v>
      </c>
      <c r="Z4" s="55" t="s">
        <v>289</v>
      </c>
      <c r="AA4" s="16" t="s">
        <v>241</v>
      </c>
      <c r="AB4" s="56" t="s">
        <v>244</v>
      </c>
      <c r="AC4" s="57" t="s">
        <v>243</v>
      </c>
      <c r="AD4" s="2"/>
      <c r="AE4" s="15" t="s">
        <v>246</v>
      </c>
      <c r="AF4" s="15" t="s">
        <v>247</v>
      </c>
      <c r="AG4" s="15" t="s">
        <v>248</v>
      </c>
      <c r="AH4" s="15" t="s">
        <v>249</v>
      </c>
      <c r="AI4" s="58" t="s">
        <v>252</v>
      </c>
      <c r="AJ4" s="33" t="s">
        <v>250</v>
      </c>
      <c r="AK4" s="58" t="s">
        <v>251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</row>
    <row r="5" spans="1:153" s="4" customFormat="1" ht="21.75" customHeight="1" x14ac:dyDescent="0.3">
      <c r="A5" s="101">
        <v>1</v>
      </c>
      <c r="B5" s="134" t="s">
        <v>278</v>
      </c>
      <c r="C5" s="135"/>
      <c r="D5" s="153">
        <f>+Northern!A74</f>
        <v>71</v>
      </c>
      <c r="E5" s="153">
        <f>+Northern!F79</f>
        <v>56</v>
      </c>
      <c r="F5" s="139">
        <f>+E5/D5</f>
        <v>0.78873239436619713</v>
      </c>
      <c r="G5" s="99">
        <f>+Northern!G75</f>
        <v>8541428</v>
      </c>
      <c r="H5" s="99">
        <f>+Northern!H75</f>
        <v>109805</v>
      </c>
      <c r="I5" s="99">
        <f>+Northern!I75</f>
        <v>470173</v>
      </c>
      <c r="J5" s="99">
        <f>+Northern!J75</f>
        <v>2028984</v>
      </c>
      <c r="K5" s="99">
        <f>+Northern!K75</f>
        <v>327965</v>
      </c>
      <c r="L5" s="99">
        <f>+Northern!L75</f>
        <v>179774</v>
      </c>
      <c r="M5" s="99">
        <f>+Northern!M75</f>
        <v>2725221</v>
      </c>
      <c r="N5" s="99">
        <f>+Northern!N75</f>
        <v>667465</v>
      </c>
      <c r="O5" s="99">
        <f>+Northern!O75</f>
        <v>880150</v>
      </c>
      <c r="P5" s="99">
        <f>+Northern!P75</f>
        <v>391867</v>
      </c>
      <c r="Q5" s="51">
        <f t="shared" ref="Q5:Q12" si="0">SUM(G5:P5)</f>
        <v>16322832</v>
      </c>
      <c r="R5" s="92"/>
      <c r="S5" s="99">
        <f>+Northern!S75</f>
        <v>3973576</v>
      </c>
      <c r="T5" s="99">
        <f>+Northern!T75</f>
        <v>753813</v>
      </c>
      <c r="U5" s="99">
        <f>+Northern!U75</f>
        <v>807064</v>
      </c>
      <c r="V5" s="99">
        <f>+Northern!V75</f>
        <v>1704110</v>
      </c>
      <c r="W5" s="99">
        <f>+Northern!W75</f>
        <v>2953734</v>
      </c>
      <c r="X5" s="99">
        <f>+Northern!X75</f>
        <v>2096340</v>
      </c>
      <c r="Y5" s="99">
        <f>+Northern!Y75</f>
        <v>622199</v>
      </c>
      <c r="Z5" s="99">
        <f>+Northern!Z75</f>
        <v>455286</v>
      </c>
      <c r="AA5" s="99">
        <f>+Northern!AA75</f>
        <v>882007</v>
      </c>
      <c r="AB5" s="83">
        <f t="shared" ref="AB5:AB10" si="1">SUM(S5:AA5)</f>
        <v>14248129</v>
      </c>
      <c r="AC5" s="83">
        <f t="shared" ref="AC5:AC10" si="2">+Q5-AB5</f>
        <v>2074703</v>
      </c>
      <c r="AD5" s="2"/>
      <c r="AE5" s="99">
        <f>+Northern!AE75</f>
        <v>162236051</v>
      </c>
      <c r="AF5" s="99">
        <f>+Northern!AF75</f>
        <v>6970950</v>
      </c>
      <c r="AG5" s="99">
        <f>+Northern!AG75</f>
        <v>27121410</v>
      </c>
      <c r="AH5" s="99">
        <f>+Northern!AH75</f>
        <v>532125</v>
      </c>
      <c r="AI5" s="83">
        <f>SUM(AE5:AH5)</f>
        <v>196860536</v>
      </c>
      <c r="AJ5" s="99">
        <f>+Northern!AJ75</f>
        <v>4326566</v>
      </c>
      <c r="AK5" s="83">
        <f>+AI5-AJ5</f>
        <v>192533970</v>
      </c>
      <c r="AM5" s="2"/>
      <c r="AO5" s="39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</row>
    <row r="6" spans="1:153" s="4" customFormat="1" ht="21.75" customHeight="1" x14ac:dyDescent="0.3">
      <c r="A6" s="101">
        <f t="shared" ref="A6:A11" si="3">+A5+1</f>
        <v>2</v>
      </c>
      <c r="B6" s="134" t="s">
        <v>272</v>
      </c>
      <c r="C6" s="135"/>
      <c r="D6" s="153">
        <f>+Kaimai!A31</f>
        <v>27</v>
      </c>
      <c r="E6" s="153">
        <f>+Kaimai!F36</f>
        <v>23</v>
      </c>
      <c r="F6" s="139">
        <f t="shared" ref="F6:F13" si="4">+E6/D6</f>
        <v>0.85185185185185186</v>
      </c>
      <c r="G6" s="99">
        <f>+Kaimai!G32</f>
        <v>3099458</v>
      </c>
      <c r="H6" s="99">
        <f>+Kaimai!H32</f>
        <v>24495</v>
      </c>
      <c r="I6" s="99">
        <f>+Kaimai!I32</f>
        <v>141474</v>
      </c>
      <c r="J6" s="99">
        <f>+Kaimai!J32</f>
        <v>573601</v>
      </c>
      <c r="K6" s="99">
        <f>+Kaimai!K32</f>
        <v>316711</v>
      </c>
      <c r="L6" s="99">
        <f>+Kaimai!L32</f>
        <v>186389</v>
      </c>
      <c r="M6" s="99">
        <f>+Kaimai!M32</f>
        <v>870885</v>
      </c>
      <c r="N6" s="99">
        <f>+Kaimai!N32</f>
        <v>182444</v>
      </c>
      <c r="O6" s="99">
        <f>+Kaimai!O32</f>
        <v>316025</v>
      </c>
      <c r="P6" s="99">
        <f>+Kaimai!P32</f>
        <v>116815</v>
      </c>
      <c r="Q6" s="51">
        <f t="shared" si="0"/>
        <v>5828297</v>
      </c>
      <c r="R6" s="92"/>
      <c r="S6" s="99">
        <f>+Kaimai!S32</f>
        <v>1448306</v>
      </c>
      <c r="T6" s="99">
        <f>+Kaimai!T32</f>
        <v>241131</v>
      </c>
      <c r="U6" s="99">
        <f>+Kaimai!U32</f>
        <v>244846</v>
      </c>
      <c r="V6" s="99">
        <f>+Kaimai!V32</f>
        <v>615107</v>
      </c>
      <c r="W6" s="99">
        <f>+Kaimai!W32</f>
        <v>1044751</v>
      </c>
      <c r="X6" s="99">
        <f>+Kaimai!X32</f>
        <v>717265</v>
      </c>
      <c r="Y6" s="99">
        <f>+Kaimai!Y32</f>
        <v>263588</v>
      </c>
      <c r="Z6" s="99">
        <f>+Kaimai!Z32</f>
        <v>126231</v>
      </c>
      <c r="AA6" s="99">
        <f>+Kaimai!AA32</f>
        <v>106408</v>
      </c>
      <c r="AB6" s="83">
        <f t="shared" si="1"/>
        <v>4807633</v>
      </c>
      <c r="AC6" s="83">
        <f t="shared" si="2"/>
        <v>1020664</v>
      </c>
      <c r="AD6" s="2"/>
      <c r="AE6" s="99">
        <f>+Kaimai!AE32</f>
        <v>54049502</v>
      </c>
      <c r="AF6" s="99">
        <f>+Kaimai!AF32</f>
        <v>2498877</v>
      </c>
      <c r="AG6" s="99">
        <f>+Kaimai!AG32</f>
        <v>17912800</v>
      </c>
      <c r="AH6" s="99">
        <f>+Kaimai!AH32</f>
        <v>60115</v>
      </c>
      <c r="AI6" s="83">
        <f t="shared" ref="AI6:AI11" si="5">SUM(AE6:AH6)</f>
        <v>74521294</v>
      </c>
      <c r="AJ6" s="99">
        <f>+Kaimai!AJ32</f>
        <v>1583158</v>
      </c>
      <c r="AK6" s="83">
        <f t="shared" ref="AK6:AK11" si="6">+AI6-AJ6</f>
        <v>72938136</v>
      </c>
      <c r="AM6" s="2"/>
      <c r="AO6" s="39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</row>
    <row r="7" spans="1:153" s="4" customFormat="1" ht="21.75" customHeight="1" x14ac:dyDescent="0.3">
      <c r="A7" s="101">
        <f t="shared" si="3"/>
        <v>3</v>
      </c>
      <c r="B7" s="132" t="s">
        <v>292</v>
      </c>
      <c r="C7" s="133"/>
      <c r="D7" s="153">
        <f>+Central!A54</f>
        <v>50</v>
      </c>
      <c r="E7" s="153">
        <f>+Central!F60</f>
        <v>36</v>
      </c>
      <c r="F7" s="139">
        <f t="shared" si="4"/>
        <v>0.72</v>
      </c>
      <c r="G7" s="99">
        <f>+Central!G55</f>
        <v>4653233</v>
      </c>
      <c r="H7" s="99">
        <f>+Central!H55</f>
        <v>78125</v>
      </c>
      <c r="I7" s="99">
        <f>+Central!I55</f>
        <v>288337</v>
      </c>
      <c r="J7" s="99">
        <f>+Central!J55</f>
        <v>731480</v>
      </c>
      <c r="K7" s="99">
        <f>+Central!K55</f>
        <v>330193</v>
      </c>
      <c r="L7" s="99">
        <f>+Central!L55</f>
        <v>281474</v>
      </c>
      <c r="M7" s="99">
        <f>+Central!M55</f>
        <v>1204932</v>
      </c>
      <c r="N7" s="99">
        <f>+Central!N55</f>
        <v>1062572</v>
      </c>
      <c r="O7" s="99">
        <f>+Central!O55</f>
        <v>774115</v>
      </c>
      <c r="P7" s="99">
        <f>+Central!P55</f>
        <v>201598</v>
      </c>
      <c r="Q7" s="51">
        <f t="shared" si="0"/>
        <v>9606059</v>
      </c>
      <c r="R7" s="92"/>
      <c r="S7" s="99">
        <f>+Central!S55</f>
        <v>2042856</v>
      </c>
      <c r="T7" s="99">
        <f>+Central!T55</f>
        <v>452358</v>
      </c>
      <c r="U7" s="99">
        <f>+Central!U55</f>
        <v>510214</v>
      </c>
      <c r="V7" s="99">
        <f>+Central!V55</f>
        <v>1473919</v>
      </c>
      <c r="W7" s="99">
        <f>+Central!W55</f>
        <v>1816448</v>
      </c>
      <c r="X7" s="99">
        <f>+Central!X55</f>
        <v>1662274</v>
      </c>
      <c r="Y7" s="99">
        <f>+Central!Y55</f>
        <v>485668</v>
      </c>
      <c r="Z7" s="99">
        <f>+Central!Z55</f>
        <v>205202</v>
      </c>
      <c r="AA7" s="99">
        <f>+Central!AA55</f>
        <v>503602</v>
      </c>
      <c r="AB7" s="83">
        <f t="shared" si="1"/>
        <v>9152541</v>
      </c>
      <c r="AC7" s="83">
        <f t="shared" si="2"/>
        <v>453518</v>
      </c>
      <c r="AD7" s="2"/>
      <c r="AE7" s="99">
        <f>+Central!AE55</f>
        <v>78451215</v>
      </c>
      <c r="AF7" s="99">
        <f>+Central!AF55</f>
        <v>6529062</v>
      </c>
      <c r="AG7" s="99">
        <f>+Central!AG55</f>
        <v>37867248</v>
      </c>
      <c r="AH7" s="99">
        <f>+Central!AH55</f>
        <v>197902</v>
      </c>
      <c r="AI7" s="83">
        <f t="shared" si="5"/>
        <v>123045427</v>
      </c>
      <c r="AJ7" s="99">
        <f>+Central!AJ55</f>
        <v>834668</v>
      </c>
      <c r="AK7" s="83">
        <f t="shared" si="6"/>
        <v>122210759</v>
      </c>
      <c r="AM7" s="2"/>
      <c r="AO7" s="39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</row>
    <row r="8" spans="1:153" s="4" customFormat="1" ht="21.75" customHeight="1" x14ac:dyDescent="0.3">
      <c r="A8" s="101">
        <f t="shared" si="3"/>
        <v>4</v>
      </c>
      <c r="B8" s="132" t="s">
        <v>293</v>
      </c>
      <c r="C8" s="133"/>
      <c r="D8" s="153">
        <f>+Alpine!A40</f>
        <v>36</v>
      </c>
      <c r="E8" s="153">
        <f>+Alpine!F46</f>
        <v>30</v>
      </c>
      <c r="F8" s="139">
        <f t="shared" si="4"/>
        <v>0.83333333333333337</v>
      </c>
      <c r="G8" s="99">
        <f>+Alpine!G41</f>
        <v>4158592</v>
      </c>
      <c r="H8" s="99">
        <f>+Alpine!H41</f>
        <v>84037</v>
      </c>
      <c r="I8" s="99">
        <f>+Alpine!I41</f>
        <v>444494</v>
      </c>
      <c r="J8" s="99">
        <f>+Alpine!J41</f>
        <v>744568</v>
      </c>
      <c r="K8" s="99">
        <f>+Alpine!K41</f>
        <v>320023</v>
      </c>
      <c r="L8" s="99">
        <f>+Alpine!L41</f>
        <v>83876</v>
      </c>
      <c r="M8" s="99">
        <f>+Alpine!M41</f>
        <v>1046082</v>
      </c>
      <c r="N8" s="99">
        <f>+Alpine!N41</f>
        <v>972434</v>
      </c>
      <c r="O8" s="99">
        <f>+Alpine!O41</f>
        <v>251249</v>
      </c>
      <c r="P8" s="99">
        <f>+Alpine!P41</f>
        <v>250154</v>
      </c>
      <c r="Q8" s="51">
        <f t="shared" si="0"/>
        <v>8355509</v>
      </c>
      <c r="R8" s="92"/>
      <c r="S8" s="99">
        <f>+Alpine!S41</f>
        <v>1872447</v>
      </c>
      <c r="T8" s="99">
        <f>+Alpine!T41</f>
        <v>325589</v>
      </c>
      <c r="U8" s="99">
        <f>+Alpine!U41</f>
        <v>194660</v>
      </c>
      <c r="V8" s="99">
        <f>+Alpine!V41</f>
        <v>1211566</v>
      </c>
      <c r="W8" s="99">
        <f>+Alpine!W41</f>
        <v>1727396</v>
      </c>
      <c r="X8" s="99">
        <f>+Alpine!X41</f>
        <v>925140</v>
      </c>
      <c r="Y8" s="99">
        <f>+Alpine!Y41</f>
        <v>778559</v>
      </c>
      <c r="Z8" s="99">
        <f>+Alpine!Z41</f>
        <v>129771</v>
      </c>
      <c r="AA8" s="99">
        <f>+Alpine!AA41</f>
        <v>333134</v>
      </c>
      <c r="AB8" s="83">
        <f t="shared" si="1"/>
        <v>7498262</v>
      </c>
      <c r="AC8" s="83">
        <f t="shared" si="2"/>
        <v>857247</v>
      </c>
      <c r="AD8" s="2"/>
      <c r="AE8" s="99">
        <f>+Alpine!AE41</f>
        <v>63629169</v>
      </c>
      <c r="AF8" s="99">
        <f>+Alpine!AF41</f>
        <v>6234406</v>
      </c>
      <c r="AG8" s="99">
        <f>+Alpine!AG41</f>
        <v>27766760</v>
      </c>
      <c r="AH8" s="99">
        <f>+Alpine!AH41</f>
        <v>1844630</v>
      </c>
      <c r="AI8" s="83">
        <f t="shared" si="5"/>
        <v>99474965</v>
      </c>
      <c r="AJ8" s="99">
        <f>+Alpine!AJ41</f>
        <v>15331502</v>
      </c>
      <c r="AK8" s="83">
        <f t="shared" si="6"/>
        <v>84143463</v>
      </c>
      <c r="AM8" s="2"/>
      <c r="AO8" s="39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</row>
    <row r="9" spans="1:153" s="4" customFormat="1" ht="21.75" customHeight="1" x14ac:dyDescent="0.3">
      <c r="A9" s="101">
        <f t="shared" si="3"/>
        <v>5</v>
      </c>
      <c r="B9" s="134" t="s">
        <v>271</v>
      </c>
      <c r="C9" s="135"/>
      <c r="D9" s="153">
        <f>+'Southern Presbytery'!A68</f>
        <v>64</v>
      </c>
      <c r="E9" s="153">
        <f>+'Southern Presbytery'!F73</f>
        <v>56</v>
      </c>
      <c r="F9" s="139">
        <f t="shared" si="4"/>
        <v>0.875</v>
      </c>
      <c r="G9" s="99">
        <f>+'Southern Presbytery'!G69</f>
        <v>5161781</v>
      </c>
      <c r="H9" s="99">
        <f>+'Southern Presbytery'!H69</f>
        <v>199076</v>
      </c>
      <c r="I9" s="99">
        <f>+'Southern Presbytery'!I69</f>
        <v>265796</v>
      </c>
      <c r="J9" s="99">
        <f>+'Southern Presbytery'!J69</f>
        <v>711900</v>
      </c>
      <c r="K9" s="99">
        <f>+'Southern Presbytery'!K69</f>
        <v>731411</v>
      </c>
      <c r="L9" s="99">
        <f>+'Southern Presbytery'!L69</f>
        <v>116752</v>
      </c>
      <c r="M9" s="99">
        <f>+'Southern Presbytery'!M69</f>
        <v>796930</v>
      </c>
      <c r="N9" s="99">
        <f>+'Southern Presbytery'!N69</f>
        <v>582182</v>
      </c>
      <c r="O9" s="99">
        <f>+'Southern Presbytery'!O69</f>
        <v>368872</v>
      </c>
      <c r="P9" s="99">
        <f>+'Southern Presbytery'!P69</f>
        <v>166273</v>
      </c>
      <c r="Q9" s="51">
        <f t="shared" si="0"/>
        <v>9100973</v>
      </c>
      <c r="R9" s="92"/>
      <c r="S9" s="99">
        <f>+'Southern Presbytery'!S69</f>
        <v>2417157</v>
      </c>
      <c r="T9" s="99">
        <f>+'Southern Presbytery'!T69</f>
        <v>351138</v>
      </c>
      <c r="U9" s="99">
        <f>+'Southern Presbytery'!U69</f>
        <v>466982</v>
      </c>
      <c r="V9" s="99">
        <f>+'Southern Presbytery'!V69</f>
        <v>1156664</v>
      </c>
      <c r="W9" s="99">
        <f>+'Southern Presbytery'!W69</f>
        <v>1720670</v>
      </c>
      <c r="X9" s="99">
        <f>+'Southern Presbytery'!X69</f>
        <v>1350647</v>
      </c>
      <c r="Y9" s="99">
        <f>+'Southern Presbytery'!Y69</f>
        <v>386520</v>
      </c>
      <c r="Z9" s="99">
        <f>+'Southern Presbytery'!Z69</f>
        <v>245621</v>
      </c>
      <c r="AA9" s="99">
        <f>+'Southern Presbytery'!AA69</f>
        <v>176586</v>
      </c>
      <c r="AB9" s="83">
        <f t="shared" si="1"/>
        <v>8271985</v>
      </c>
      <c r="AC9" s="83">
        <f t="shared" si="2"/>
        <v>828988</v>
      </c>
      <c r="AD9" s="2"/>
      <c r="AE9" s="99">
        <f>+'Southern Presbytery'!AE69</f>
        <v>87185507</v>
      </c>
      <c r="AF9" s="99">
        <f>+'Southern Presbytery'!AF69</f>
        <v>3879413</v>
      </c>
      <c r="AG9" s="99">
        <f>+'Southern Presbytery'!AG69</f>
        <v>17378801</v>
      </c>
      <c r="AH9" s="99">
        <f>+'Southern Presbytery'!AH69</f>
        <v>313780</v>
      </c>
      <c r="AI9" s="83">
        <f t="shared" si="5"/>
        <v>108757501</v>
      </c>
      <c r="AJ9" s="99">
        <f>+'Southern Presbytery'!AJ69</f>
        <v>692964</v>
      </c>
      <c r="AK9" s="83">
        <f t="shared" si="6"/>
        <v>108064537</v>
      </c>
      <c r="AM9" s="2"/>
      <c r="AO9" s="39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</row>
    <row r="10" spans="1:153" s="4" customFormat="1" ht="21.75" customHeight="1" x14ac:dyDescent="0.3">
      <c r="A10" s="101">
        <f t="shared" si="3"/>
        <v>6</v>
      </c>
      <c r="B10" s="132" t="s">
        <v>311</v>
      </c>
      <c r="C10" s="133"/>
      <c r="D10" s="153">
        <f>+'PI Synod'!A14</f>
        <v>10</v>
      </c>
      <c r="E10" s="153">
        <f>+'PI Synod'!G19</f>
        <v>5</v>
      </c>
      <c r="F10" s="139">
        <f t="shared" si="4"/>
        <v>0.5</v>
      </c>
      <c r="G10" s="99">
        <f>+'PI Synod'!H15</f>
        <v>1034131</v>
      </c>
      <c r="H10" s="99">
        <f>+'PI Synod'!I15</f>
        <v>13770</v>
      </c>
      <c r="I10" s="99">
        <f>+'PI Synod'!J15</f>
        <v>207513</v>
      </c>
      <c r="J10" s="99">
        <f>+'PI Synod'!K15</f>
        <v>0</v>
      </c>
      <c r="K10" s="99">
        <f>+'PI Synod'!L15</f>
        <v>115527</v>
      </c>
      <c r="L10" s="99">
        <f>+'PI Synod'!M15</f>
        <v>90289</v>
      </c>
      <c r="M10" s="99">
        <f>+'PI Synod'!N15</f>
        <v>97686</v>
      </c>
      <c r="N10" s="99">
        <f>+'PI Synod'!O15</f>
        <v>103717</v>
      </c>
      <c r="O10" s="99">
        <f>+'PI Synod'!P15</f>
        <v>55257</v>
      </c>
      <c r="P10" s="99">
        <f>+'PI Synod'!Q15</f>
        <v>9211</v>
      </c>
      <c r="Q10" s="51">
        <f t="shared" si="0"/>
        <v>1727101</v>
      </c>
      <c r="R10" s="92"/>
      <c r="S10" s="99">
        <f>+'PI Synod'!T15</f>
        <v>662970</v>
      </c>
      <c r="T10" s="99">
        <f>+'PI Synod'!U15</f>
        <v>29415</v>
      </c>
      <c r="U10" s="99">
        <f>+'PI Synod'!V15</f>
        <v>105174</v>
      </c>
      <c r="V10" s="99">
        <f>+'PI Synod'!W15</f>
        <v>73090</v>
      </c>
      <c r="W10" s="99">
        <f>+'PI Synod'!X15</f>
        <v>306152</v>
      </c>
      <c r="X10" s="99">
        <f>+'PI Synod'!Y15</f>
        <v>157139</v>
      </c>
      <c r="Y10" s="99">
        <f>+'PI Synod'!Z15</f>
        <v>130462</v>
      </c>
      <c r="Z10" s="99">
        <f>+'PI Synod'!AA15</f>
        <v>0</v>
      </c>
      <c r="AA10" s="99">
        <f>+'PI Synod'!AB15</f>
        <v>199607</v>
      </c>
      <c r="AB10" s="83">
        <f t="shared" si="1"/>
        <v>1664009</v>
      </c>
      <c r="AC10" s="83">
        <f t="shared" si="2"/>
        <v>63092</v>
      </c>
      <c r="AD10" s="2"/>
      <c r="AE10" s="99">
        <f>+'PI Synod'!AF15</f>
        <v>33708452</v>
      </c>
      <c r="AF10" s="99">
        <f>+'PI Synod'!AG15</f>
        <v>2002960</v>
      </c>
      <c r="AG10" s="99">
        <f>+'PI Synod'!AH15</f>
        <v>2689043</v>
      </c>
      <c r="AH10" s="99">
        <f>+'PI Synod'!AI15</f>
        <v>165586</v>
      </c>
      <c r="AI10" s="83">
        <f t="shared" si="5"/>
        <v>38566041</v>
      </c>
      <c r="AJ10" s="99">
        <f>+'PI Synod'!AK15</f>
        <v>222845</v>
      </c>
      <c r="AK10" s="83">
        <f t="shared" si="6"/>
        <v>38343196</v>
      </c>
      <c r="AM10" s="2"/>
      <c r="AO10" s="39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</row>
    <row r="11" spans="1:153" s="4" customFormat="1" ht="21.75" customHeight="1" x14ac:dyDescent="0.3">
      <c r="A11" s="101">
        <f t="shared" si="3"/>
        <v>7</v>
      </c>
      <c r="B11" s="132" t="s">
        <v>273</v>
      </c>
      <c r="C11" s="133"/>
      <c r="D11" s="153">
        <f>+'Te Aka Puaho'!A19</f>
        <v>15</v>
      </c>
      <c r="E11" s="153">
        <f>+'Te Aka Puaho'!F20</f>
        <v>0</v>
      </c>
      <c r="F11" s="139">
        <f t="shared" si="4"/>
        <v>0</v>
      </c>
      <c r="G11" s="99">
        <f>+'Te Aka Puaho'!G20</f>
        <v>5187</v>
      </c>
      <c r="H11" s="99">
        <f>+'Te Aka Puaho'!H20</f>
        <v>0</v>
      </c>
      <c r="I11" s="99">
        <f>+'Te Aka Puaho'!I20</f>
        <v>0</v>
      </c>
      <c r="J11" s="99">
        <f>+'Te Aka Puaho'!J20</f>
        <v>0</v>
      </c>
      <c r="K11" s="99">
        <f>+'Te Aka Puaho'!K20</f>
        <v>0</v>
      </c>
      <c r="L11" s="99">
        <f>+'Te Aka Puaho'!L20</f>
        <v>0</v>
      </c>
      <c r="M11" s="99">
        <f>+'Te Aka Puaho'!M20</f>
        <v>1733</v>
      </c>
      <c r="N11" s="99">
        <f>+'Te Aka Puaho'!N20</f>
        <v>0</v>
      </c>
      <c r="O11" s="99">
        <f>+'Te Aka Puaho'!O20</f>
        <v>0</v>
      </c>
      <c r="P11" s="99">
        <f>+'Te Aka Puaho'!P20</f>
        <v>0</v>
      </c>
      <c r="Q11" s="51">
        <f t="shared" si="0"/>
        <v>6920</v>
      </c>
      <c r="R11" s="92"/>
      <c r="S11" s="99">
        <f>+'Te Aka Puaho'!S20</f>
        <v>4326</v>
      </c>
      <c r="T11" s="99">
        <f>+'Te Aka Puaho'!T20</f>
        <v>0</v>
      </c>
      <c r="U11" s="99">
        <f>+'Te Aka Puaho'!U20</f>
        <v>0</v>
      </c>
      <c r="V11" s="99">
        <f>+'Te Aka Puaho'!V20</f>
        <v>0</v>
      </c>
      <c r="W11" s="99">
        <f>+'Te Aka Puaho'!W20</f>
        <v>4118</v>
      </c>
      <c r="X11" s="99">
        <f>+'Te Aka Puaho'!X20</f>
        <v>226</v>
      </c>
      <c r="Y11" s="99">
        <f>+'Te Aka Puaho'!Y20</f>
        <v>0</v>
      </c>
      <c r="Z11" s="99">
        <f>+'Te Aka Puaho'!Z20</f>
        <v>0</v>
      </c>
      <c r="AA11" s="99">
        <f>+'Te Aka Puaho'!AA20</f>
        <v>0</v>
      </c>
      <c r="AB11" s="83">
        <f t="shared" ref="AB11:AB13" si="7">SUM(S11:AA11)</f>
        <v>8670</v>
      </c>
      <c r="AC11" s="83">
        <f t="shared" ref="AC11:AC13" si="8">+Q11-AB11</f>
        <v>-1750</v>
      </c>
      <c r="AD11" s="2"/>
      <c r="AE11" s="99">
        <f>+'Te Aka Puaho'!AE20</f>
        <v>112000</v>
      </c>
      <c r="AF11" s="99">
        <f>+'Te Aka Puaho'!AF20</f>
        <v>0</v>
      </c>
      <c r="AG11" s="99">
        <f>+'Te Aka Puaho'!AG20</f>
        <v>32864</v>
      </c>
      <c r="AH11" s="99">
        <f>+'Te Aka Puaho'!AH20</f>
        <v>0</v>
      </c>
      <c r="AI11" s="83">
        <f t="shared" si="5"/>
        <v>144864</v>
      </c>
      <c r="AJ11" s="99">
        <f>+'Te Aka Puaho'!AJ20</f>
        <v>0</v>
      </c>
      <c r="AK11" s="83">
        <f t="shared" si="6"/>
        <v>144864</v>
      </c>
      <c r="AM11" s="2"/>
      <c r="AO11" s="39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</row>
    <row r="12" spans="1:153" s="4" customFormat="1" ht="21.75" customHeight="1" x14ac:dyDescent="0.3">
      <c r="A12" s="136"/>
      <c r="B12" s="69"/>
      <c r="C12" s="69"/>
      <c r="D12" s="138">
        <f>SUM(D5:D11)</f>
        <v>273</v>
      </c>
      <c r="E12" s="138">
        <f>SUM(E5:E11)</f>
        <v>206</v>
      </c>
      <c r="F12" s="139">
        <f t="shared" si="4"/>
        <v>0.75457875457875456</v>
      </c>
      <c r="G12" s="43">
        <f>SUM(G5:G11)</f>
        <v>26653810</v>
      </c>
      <c r="H12" s="43">
        <f t="shared" ref="H12:P12" si="9">SUM(H5:H11)</f>
        <v>509308</v>
      </c>
      <c r="I12" s="43">
        <f t="shared" si="9"/>
        <v>1817787</v>
      </c>
      <c r="J12" s="43">
        <f t="shared" si="9"/>
        <v>4790533</v>
      </c>
      <c r="K12" s="43">
        <f t="shared" si="9"/>
        <v>2141830</v>
      </c>
      <c r="L12" s="43">
        <f t="shared" si="9"/>
        <v>938554</v>
      </c>
      <c r="M12" s="43">
        <f t="shared" si="9"/>
        <v>6743469</v>
      </c>
      <c r="N12" s="43">
        <f t="shared" si="9"/>
        <v>3570814</v>
      </c>
      <c r="O12" s="43">
        <f t="shared" si="9"/>
        <v>2645668</v>
      </c>
      <c r="P12" s="43">
        <f t="shared" si="9"/>
        <v>1135918</v>
      </c>
      <c r="Q12" s="51">
        <f t="shared" si="0"/>
        <v>50947691</v>
      </c>
      <c r="R12" s="43">
        <f t="shared" ref="R12" si="10">SUM(R5:R11)</f>
        <v>0</v>
      </c>
      <c r="S12" s="43">
        <f t="shared" ref="S12" si="11">SUM(S5:S11)</f>
        <v>12421638</v>
      </c>
      <c r="T12" s="43">
        <f t="shared" ref="T12" si="12">SUM(T5:T11)</f>
        <v>2153444</v>
      </c>
      <c r="U12" s="43">
        <f t="shared" ref="U12" si="13">SUM(U5:U11)</f>
        <v>2328940</v>
      </c>
      <c r="V12" s="43">
        <f t="shared" ref="V12" si="14">SUM(V5:V11)</f>
        <v>6234456</v>
      </c>
      <c r="W12" s="43">
        <f t="shared" ref="W12" si="15">SUM(W5:W11)</f>
        <v>9573269</v>
      </c>
      <c r="X12" s="43">
        <f t="shared" ref="X12" si="16">SUM(X5:X11)</f>
        <v>6909031</v>
      </c>
      <c r="Y12" s="43">
        <f t="shared" ref="Y12" si="17">SUM(Y5:Y11)</f>
        <v>2666996</v>
      </c>
      <c r="Z12" s="43">
        <f t="shared" ref="Z12" si="18">SUM(Z5:Z11)</f>
        <v>1162111</v>
      </c>
      <c r="AA12" s="43">
        <f t="shared" ref="AA12" si="19">SUM(AA5:AA11)</f>
        <v>2201344</v>
      </c>
      <c r="AB12" s="83">
        <f t="shared" si="7"/>
        <v>45651229</v>
      </c>
      <c r="AC12" s="83">
        <f t="shared" si="8"/>
        <v>5296462</v>
      </c>
      <c r="AD12" s="43">
        <f t="shared" ref="AD12" si="20">SUM(AD5:AD11)</f>
        <v>0</v>
      </c>
      <c r="AE12" s="43">
        <f t="shared" ref="AE12" si="21">SUM(AE5:AE11)</f>
        <v>479371896</v>
      </c>
      <c r="AF12" s="43">
        <f t="shared" ref="AF12" si="22">SUM(AF5:AF11)</f>
        <v>28115668</v>
      </c>
      <c r="AG12" s="43">
        <f t="shared" ref="AG12" si="23">SUM(AG5:AG11)</f>
        <v>130768926</v>
      </c>
      <c r="AH12" s="43">
        <f t="shared" ref="AH12" si="24">SUM(AH5:AH11)</f>
        <v>3114138</v>
      </c>
      <c r="AI12" s="83">
        <f t="shared" ref="AI12" si="25">SUM(AE12:AH12)</f>
        <v>641370628</v>
      </c>
      <c r="AJ12" s="43">
        <f t="shared" ref="AJ12" si="26">SUM(AJ5:AJ11)</f>
        <v>22991703</v>
      </c>
      <c r="AK12" s="83">
        <f t="shared" ref="AK12" si="27">+AI12-AJ12</f>
        <v>618378925</v>
      </c>
      <c r="AM12" s="2"/>
      <c r="AO12" s="39"/>
    </row>
    <row r="13" spans="1:153" s="4" customFormat="1" ht="21.75" customHeight="1" x14ac:dyDescent="0.3">
      <c r="A13" s="136" t="s">
        <v>316</v>
      </c>
      <c r="B13" s="69"/>
      <c r="C13" s="69"/>
      <c r="D13" s="140">
        <v>273</v>
      </c>
      <c r="E13" s="140">
        <v>206</v>
      </c>
      <c r="F13" s="139">
        <f t="shared" si="4"/>
        <v>0.75457875457875456</v>
      </c>
      <c r="G13" s="113">
        <v>26267903.579999998</v>
      </c>
      <c r="H13" s="113">
        <v>337885</v>
      </c>
      <c r="I13" s="113">
        <v>1362734</v>
      </c>
      <c r="J13" s="113">
        <v>2840345</v>
      </c>
      <c r="K13" s="113">
        <v>927342</v>
      </c>
      <c r="L13" s="113">
        <v>1952189</v>
      </c>
      <c r="M13" s="113">
        <v>5762249</v>
      </c>
      <c r="N13" s="113">
        <v>4418585</v>
      </c>
      <c r="O13" s="113">
        <v>2340044</v>
      </c>
      <c r="P13" s="113">
        <v>944426.85</v>
      </c>
      <c r="Q13" s="51">
        <v>47153703.43</v>
      </c>
      <c r="R13" s="92"/>
      <c r="S13" s="113">
        <v>12213987</v>
      </c>
      <c r="T13" s="113">
        <v>1839502</v>
      </c>
      <c r="U13" s="113">
        <v>2082611</v>
      </c>
      <c r="V13" s="113">
        <v>5328403</v>
      </c>
      <c r="W13" s="113">
        <v>8756832</v>
      </c>
      <c r="X13" s="113">
        <v>6848785</v>
      </c>
      <c r="Y13" s="113">
        <v>2106036.85</v>
      </c>
      <c r="Z13" s="113">
        <v>1213049</v>
      </c>
      <c r="AA13" s="113">
        <v>1420801</v>
      </c>
      <c r="AB13" s="83">
        <f t="shared" si="7"/>
        <v>41810006.850000001</v>
      </c>
      <c r="AC13" s="83">
        <f t="shared" si="8"/>
        <v>5343696.5799999982</v>
      </c>
      <c r="AD13" s="2"/>
      <c r="AE13" s="113">
        <v>409031962</v>
      </c>
      <c r="AF13" s="113">
        <v>19353854</v>
      </c>
      <c r="AG13" s="113">
        <v>113987452</v>
      </c>
      <c r="AH13" s="113">
        <v>2228671</v>
      </c>
      <c r="AI13" s="83">
        <v>544601939</v>
      </c>
      <c r="AJ13" s="113">
        <v>28912232</v>
      </c>
      <c r="AK13" s="83">
        <v>515689707</v>
      </c>
      <c r="AM13" s="2"/>
      <c r="AO13" s="39"/>
    </row>
    <row r="14" spans="1:153" s="4" customFormat="1" ht="21.75" customHeight="1" x14ac:dyDescent="0.3">
      <c r="A14" s="137" t="s">
        <v>317</v>
      </c>
      <c r="B14" s="70"/>
      <c r="C14" s="70"/>
      <c r="D14" s="141"/>
      <c r="E14" s="141"/>
      <c r="F14" s="141"/>
      <c r="G14" s="36">
        <f t="shared" ref="G14" si="28">+G12/G13</f>
        <v>1.0146911769652538</v>
      </c>
      <c r="H14" s="36">
        <f t="shared" ref="H14" si="29">+H12/H13</f>
        <v>1.5073412551607797</v>
      </c>
      <c r="I14" s="36">
        <f t="shared" ref="I14" si="30">+I12/I13</f>
        <v>1.3339265036316699</v>
      </c>
      <c r="J14" s="36">
        <f t="shared" ref="J14" si="31">+J12/J13</f>
        <v>1.6866025077939475</v>
      </c>
      <c r="K14" s="36">
        <f t="shared" ref="K14" si="32">+K12/K13</f>
        <v>2.3096441226645616</v>
      </c>
      <c r="L14" s="36">
        <f t="shared" ref="L14" si="33">+L12/L13</f>
        <v>0.48077004839183091</v>
      </c>
      <c r="M14" s="36">
        <f t="shared" ref="M14" si="34">+M12/M13</f>
        <v>1.1702842067394172</v>
      </c>
      <c r="N14" s="36">
        <f t="shared" ref="N14" si="35">+N12/N13</f>
        <v>0.80813518354857949</v>
      </c>
      <c r="O14" s="36">
        <f t="shared" ref="O14" si="36">+O12/O13</f>
        <v>1.1306060911675164</v>
      </c>
      <c r="P14" s="36">
        <f t="shared" ref="P14" si="37">+P12/P13</f>
        <v>1.2027591125771149</v>
      </c>
      <c r="Q14" s="52">
        <f>+Q12/Q13</f>
        <v>1.080460012555158</v>
      </c>
      <c r="R14" s="92"/>
      <c r="S14" s="36">
        <f t="shared" ref="S14" si="38">+S12/S13</f>
        <v>1.0170010824475251</v>
      </c>
      <c r="T14" s="36">
        <f t="shared" ref="T14" si="39">+T12/T13</f>
        <v>1.1706668435261283</v>
      </c>
      <c r="U14" s="36"/>
      <c r="V14" s="36">
        <f t="shared" ref="V14" si="40">+V12/V13</f>
        <v>1.1700421308223121</v>
      </c>
      <c r="W14" s="36">
        <f t="shared" ref="W14" si="41">+W12/W13</f>
        <v>1.0932342883819171</v>
      </c>
      <c r="X14" s="36">
        <f t="shared" ref="X14" si="42">+X12/X13</f>
        <v>1.0087965967686239</v>
      </c>
      <c r="Y14" s="36">
        <f t="shared" ref="Y14" si="43">+Y12/Y13</f>
        <v>1.266357708793177</v>
      </c>
      <c r="Z14" s="36"/>
      <c r="AA14" s="36">
        <f t="shared" ref="AA14" si="44">+AA12/AA13</f>
        <v>1.5493682788793082</v>
      </c>
      <c r="AB14" s="54">
        <f>+AB12/AB13</f>
        <v>1.0918732724388442</v>
      </c>
      <c r="AC14" s="54">
        <f>+AC12/AC13</f>
        <v>0.99116069198674484</v>
      </c>
      <c r="AD14" s="2"/>
      <c r="AE14" s="36">
        <f t="shared" ref="AE14" si="45">+AE12/AE13</f>
        <v>1.1719668400876702</v>
      </c>
      <c r="AF14" s="36">
        <f t="shared" ref="AF14" si="46">+AF12/AF13</f>
        <v>1.4527167560528254</v>
      </c>
      <c r="AG14" s="36">
        <f t="shared" ref="AG14" si="47">+AG12/AG13</f>
        <v>1.1472221170449532</v>
      </c>
      <c r="AH14" s="36">
        <f t="shared" ref="AH14" si="48">+AH12/AH13</f>
        <v>1.3973071844161835</v>
      </c>
      <c r="AI14" s="54">
        <f>+AI12/AI13</f>
        <v>1.1776870078312374</v>
      </c>
      <c r="AJ14" s="36">
        <f t="shared" ref="AJ14" si="49">+AJ12/AJ13</f>
        <v>0.79522407678521667</v>
      </c>
      <c r="AK14" s="54">
        <f>+AK12/AK13</f>
        <v>1.199129857753783</v>
      </c>
      <c r="AM14" s="2"/>
      <c r="AO14" s="39"/>
      <c r="AP14"/>
      <c r="AQ14"/>
    </row>
    <row r="15" spans="1:153" s="4" customFormat="1" ht="18" customHeight="1" x14ac:dyDescent="0.3">
      <c r="A15" s="8"/>
      <c r="B15" s="8"/>
      <c r="C15" s="102"/>
      <c r="D15" s="102"/>
      <c r="E15" s="102"/>
      <c r="F15" s="103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9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2"/>
      <c r="AE15" s="31"/>
      <c r="AF15" s="31"/>
      <c r="AG15" s="31"/>
      <c r="AH15" s="31"/>
      <c r="AI15" s="5"/>
      <c r="AJ15" s="31"/>
      <c r="AK15" s="5"/>
      <c r="AM15" s="2"/>
      <c r="AO15" s="39"/>
    </row>
    <row r="16" spans="1:153" ht="15.75" customHeight="1" x14ac:dyDescent="0.3"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92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2"/>
      <c r="AE16" s="114"/>
      <c r="AF16" s="114"/>
      <c r="AG16" s="114"/>
      <c r="AH16" s="114"/>
      <c r="AI16" s="104"/>
      <c r="AJ16" s="114"/>
      <c r="AK16" s="104">
        <f>(+Northern!AK75+Kaimai!AK32+Central!AK55+Alpine!AK41+'Southern Presbytery'!AK69+'PI Synod'!AL15)-AK12</f>
        <v>-144864</v>
      </c>
      <c r="AM16" s="2"/>
    </row>
    <row r="17" spans="1:40" ht="15.75" customHeight="1" x14ac:dyDescent="0.25"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M17" s="2"/>
    </row>
    <row r="18" spans="1:40" customFormat="1" ht="18.75" customHeight="1" x14ac:dyDescent="0.3">
      <c r="A18" s="45"/>
      <c r="B18" s="86"/>
      <c r="C18" s="86"/>
      <c r="D18" s="86"/>
      <c r="E18" s="86"/>
      <c r="F18" s="142"/>
      <c r="G18" s="26"/>
      <c r="H18" s="87"/>
      <c r="I18" s="87"/>
      <c r="J18" s="63"/>
      <c r="K18" s="63"/>
      <c r="L18" s="41"/>
      <c r="M18" s="41"/>
      <c r="N18" s="61"/>
      <c r="R18" s="92"/>
      <c r="T18" s="7"/>
      <c r="Y18" s="95"/>
      <c r="AD18" s="2"/>
      <c r="AL18" s="7"/>
      <c r="AM18" s="2"/>
      <c r="AN18" s="7"/>
    </row>
    <row r="19" spans="1:40" ht="15.75" customHeight="1" x14ac:dyDescent="0.25">
      <c r="F19" s="114"/>
      <c r="G19" s="34"/>
      <c r="H19" s="114"/>
      <c r="R19" s="92"/>
      <c r="AD19" s="2"/>
    </row>
    <row r="20" spans="1:40" ht="15.75" customHeight="1" x14ac:dyDescent="0.25">
      <c r="F20" s="114"/>
      <c r="G20" s="34"/>
      <c r="H20" s="114"/>
      <c r="R20" s="92"/>
      <c r="AD20" s="2"/>
    </row>
    <row r="21" spans="1:40" ht="15.75" customHeight="1" x14ac:dyDescent="0.25">
      <c r="F21" s="114"/>
      <c r="G21" s="34"/>
      <c r="H21" s="114"/>
    </row>
    <row r="22" spans="1:40" ht="15.75" customHeight="1" x14ac:dyDescent="0.25">
      <c r="F22" s="114"/>
      <c r="G22" s="34"/>
      <c r="H22" s="114"/>
    </row>
    <row r="23" spans="1:40" ht="15.75" customHeight="1" x14ac:dyDescent="0.25">
      <c r="F23" s="114"/>
      <c r="G23" s="34"/>
      <c r="H23" s="114"/>
    </row>
    <row r="24" spans="1:40" ht="15.75" customHeight="1" x14ac:dyDescent="0.25">
      <c r="F24" s="114"/>
      <c r="G24" s="34"/>
      <c r="H24" s="114"/>
    </row>
    <row r="25" spans="1:40" ht="15.75" customHeight="1" x14ac:dyDescent="0.25">
      <c r="F25" s="114"/>
      <c r="G25" s="34"/>
    </row>
  </sheetData>
  <mergeCells count="10">
    <mergeCell ref="AE3:AK3"/>
    <mergeCell ref="A1:C1"/>
    <mergeCell ref="F1:AB1"/>
    <mergeCell ref="A2:C2"/>
    <mergeCell ref="G3:Q3"/>
    <mergeCell ref="S3:AB3"/>
    <mergeCell ref="A3:C4"/>
    <mergeCell ref="F3:F4"/>
    <mergeCell ref="E3:E4"/>
    <mergeCell ref="D3:D4"/>
  </mergeCells>
  <phoneticPr fontId="11" type="noConversion"/>
  <pageMargins left="0.75" right="0.75" top="0.52" bottom="0.52" header="0.5" footer="0.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ER314"/>
  <sheetViews>
    <sheetView zoomScaleNormal="100" workbookViewId="0">
      <selection activeCell="A39" sqref="A39"/>
    </sheetView>
  </sheetViews>
  <sheetFormatPr defaultRowHeight="15.75" customHeight="1" x14ac:dyDescent="0.3"/>
  <cols>
    <col min="1" max="1" width="6.453125" customWidth="1"/>
    <col min="2" max="2" width="0" hidden="1" customWidth="1"/>
    <col min="4" max="4" width="40" style="49" customWidth="1"/>
    <col min="5" max="5" width="6.453125" style="49" hidden="1" customWidth="1"/>
    <col min="6" max="6" width="9" style="38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4" width="15.453125" bestFit="1" customWidth="1"/>
    <col min="15" max="15" width="15.453125" customWidth="1"/>
    <col min="16" max="16" width="13.453125" bestFit="1" customWidth="1"/>
    <col min="17" max="17" width="15.81640625" style="7" customWidth="1"/>
    <col min="18" max="18" width="4.1796875" style="50" customWidth="1"/>
    <col min="19" max="19" width="16.54296875" customWidth="1"/>
    <col min="20" max="20" width="14.81640625" customWidth="1"/>
    <col min="21" max="27" width="14.81640625" style="45" customWidth="1"/>
    <col min="28" max="28" width="17.1796875" customWidth="1"/>
    <col min="29" max="29" width="15.453125" customWidth="1"/>
    <col min="30" max="30" width="3.453125" customWidth="1"/>
    <col min="31" max="31" width="17.54296875" bestFit="1" customWidth="1"/>
    <col min="32" max="34" width="16.1796875" customWidth="1"/>
    <col min="35" max="35" width="17.1796875" style="7" customWidth="1"/>
    <col min="36" max="36" width="16.1796875" customWidth="1"/>
    <col min="37" max="37" width="17.81640625" style="7" customWidth="1"/>
    <col min="38" max="38" width="15.54296875" customWidth="1"/>
  </cols>
  <sheetData>
    <row r="2" spans="1:140" s="4" customFormat="1" ht="20.25" customHeight="1" x14ac:dyDescent="0.3">
      <c r="A2" s="191" t="s">
        <v>331</v>
      </c>
      <c r="B2" s="192"/>
      <c r="C2" s="192"/>
      <c r="D2" s="192"/>
      <c r="F2" s="200" t="s">
        <v>308</v>
      </c>
      <c r="G2" s="186" t="s">
        <v>237</v>
      </c>
      <c r="H2" s="187"/>
      <c r="I2" s="187"/>
      <c r="J2" s="187"/>
      <c r="K2" s="187"/>
      <c r="L2" s="187"/>
      <c r="M2" s="187"/>
      <c r="N2" s="187"/>
      <c r="O2" s="187"/>
      <c r="P2" s="187"/>
      <c r="Q2" s="188"/>
      <c r="R2" s="23"/>
      <c r="S2" s="186" t="s">
        <v>242</v>
      </c>
      <c r="T2" s="189"/>
      <c r="U2" s="189"/>
      <c r="V2" s="189"/>
      <c r="W2" s="189"/>
      <c r="X2" s="189"/>
      <c r="Y2" s="189"/>
      <c r="Z2" s="189"/>
      <c r="AA2" s="189"/>
      <c r="AB2" s="190"/>
      <c r="AC2" s="58"/>
      <c r="AD2" s="2"/>
      <c r="AE2" s="181" t="s">
        <v>253</v>
      </c>
      <c r="AF2" s="182"/>
      <c r="AG2" s="182"/>
      <c r="AH2" s="182"/>
      <c r="AI2" s="182"/>
      <c r="AJ2" s="182"/>
      <c r="AK2" s="183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4" customFormat="1" ht="91.5" customHeight="1" x14ac:dyDescent="0.25">
      <c r="A3" s="193"/>
      <c r="B3" s="194"/>
      <c r="C3" s="194"/>
      <c r="D3" s="194"/>
      <c r="F3" s="201"/>
      <c r="G3" s="17" t="s">
        <v>230</v>
      </c>
      <c r="H3" s="15" t="s">
        <v>231</v>
      </c>
      <c r="I3" s="15" t="s">
        <v>232</v>
      </c>
      <c r="J3" s="15" t="s">
        <v>233</v>
      </c>
      <c r="K3" s="42" t="s">
        <v>245</v>
      </c>
      <c r="L3" s="15" t="s">
        <v>234</v>
      </c>
      <c r="M3" s="15" t="s">
        <v>0</v>
      </c>
      <c r="N3" s="15" t="s">
        <v>235</v>
      </c>
      <c r="O3" s="15" t="s">
        <v>236</v>
      </c>
      <c r="P3" s="22" t="s">
        <v>268</v>
      </c>
      <c r="Q3" s="56" t="s">
        <v>1</v>
      </c>
      <c r="R3" s="24"/>
      <c r="S3" s="15" t="s">
        <v>238</v>
      </c>
      <c r="T3" s="33" t="s">
        <v>239</v>
      </c>
      <c r="U3" s="55" t="s">
        <v>286</v>
      </c>
      <c r="V3" s="55" t="s">
        <v>287</v>
      </c>
      <c r="W3" s="16" t="s">
        <v>2</v>
      </c>
      <c r="X3" s="16" t="s">
        <v>240</v>
      </c>
      <c r="Y3" s="16" t="s">
        <v>288</v>
      </c>
      <c r="Z3" s="55" t="s">
        <v>289</v>
      </c>
      <c r="AA3" s="16" t="s">
        <v>241</v>
      </c>
      <c r="AB3" s="56" t="s">
        <v>244</v>
      </c>
      <c r="AC3" s="57" t="s">
        <v>243</v>
      </c>
      <c r="AD3" s="2"/>
      <c r="AE3" s="15" t="s">
        <v>246</v>
      </c>
      <c r="AF3" s="15" t="s">
        <v>247</v>
      </c>
      <c r="AG3" s="15" t="s">
        <v>248</v>
      </c>
      <c r="AH3" s="15" t="s">
        <v>249</v>
      </c>
      <c r="AI3" s="57" t="s">
        <v>252</v>
      </c>
      <c r="AJ3" s="33" t="s">
        <v>250</v>
      </c>
      <c r="AK3" s="57" t="s">
        <v>251</v>
      </c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ht="15.75" customHeight="1" x14ac:dyDescent="0.3">
      <c r="A4" s="3">
        <v>1</v>
      </c>
      <c r="B4" s="41" t="s">
        <v>294</v>
      </c>
      <c r="C4" s="41">
        <v>9971</v>
      </c>
      <c r="D4" s="63" t="s">
        <v>6</v>
      </c>
      <c r="E4" s="63">
        <f t="shared" ref="E4:E35" si="0">IF(F4="Y",1," ")</f>
        <v>1</v>
      </c>
      <c r="F4" s="119" t="s">
        <v>342</v>
      </c>
      <c r="G4" s="72">
        <v>91414</v>
      </c>
      <c r="H4" s="64">
        <v>0</v>
      </c>
      <c r="I4" s="64">
        <v>78</v>
      </c>
      <c r="J4" s="64">
        <v>0</v>
      </c>
      <c r="K4" s="64">
        <v>0</v>
      </c>
      <c r="L4" s="64">
        <v>28062</v>
      </c>
      <c r="M4" s="64">
        <v>1271</v>
      </c>
      <c r="N4" s="64">
        <v>1828</v>
      </c>
      <c r="O4" s="64"/>
      <c r="P4" s="64"/>
      <c r="Q4" s="51">
        <f t="shared" ref="Q4:Q33" si="1">SUM(G4:P4)</f>
        <v>122653</v>
      </c>
      <c r="R4" s="6"/>
      <c r="S4" s="64">
        <v>56361</v>
      </c>
      <c r="T4" s="64">
        <v>0</v>
      </c>
      <c r="U4" s="64"/>
      <c r="V4" s="64"/>
      <c r="W4" s="64">
        <v>17716</v>
      </c>
      <c r="X4" s="64">
        <v>18616</v>
      </c>
      <c r="Y4" s="64">
        <v>4583</v>
      </c>
      <c r="Z4" s="64"/>
      <c r="AA4" s="64"/>
      <c r="AB4" s="83">
        <f t="shared" ref="AB4:AB33" si="2">SUM(S4:AA4)</f>
        <v>97276</v>
      </c>
      <c r="AC4" s="51">
        <f t="shared" ref="AC4:AC33" si="3">+Q4-AB4</f>
        <v>25377</v>
      </c>
      <c r="AD4" s="39"/>
      <c r="AE4" s="64">
        <v>1824000</v>
      </c>
      <c r="AF4" s="64">
        <v>13790</v>
      </c>
      <c r="AG4" s="64">
        <v>62564</v>
      </c>
      <c r="AH4" s="64">
        <v>129</v>
      </c>
      <c r="AI4" s="51">
        <f t="shared" ref="AI4:AI33" si="4">SUM(AE4:AH4)</f>
        <v>1900483</v>
      </c>
      <c r="AJ4" s="64">
        <v>107713</v>
      </c>
      <c r="AK4" s="51">
        <f t="shared" ref="AK4:AK33" si="5">+AI4-AJ4</f>
        <v>1792770</v>
      </c>
      <c r="AL4" s="39"/>
    </row>
    <row r="5" spans="1:140" ht="15.75" customHeight="1" x14ac:dyDescent="0.3">
      <c r="A5" s="3">
        <f>+A4+1</f>
        <v>2</v>
      </c>
      <c r="B5" s="41" t="s">
        <v>294</v>
      </c>
      <c r="C5" s="41">
        <v>9289</v>
      </c>
      <c r="D5" s="63" t="s">
        <v>220</v>
      </c>
      <c r="E5" s="63">
        <f t="shared" si="0"/>
        <v>1</v>
      </c>
      <c r="F5" s="119" t="s">
        <v>342</v>
      </c>
      <c r="G5" s="93">
        <v>62556</v>
      </c>
      <c r="H5" s="64">
        <v>0</v>
      </c>
      <c r="I5" s="64">
        <v>230</v>
      </c>
      <c r="J5" s="64">
        <v>0</v>
      </c>
      <c r="K5" s="64">
        <v>0</v>
      </c>
      <c r="L5" s="64"/>
      <c r="M5" s="64">
        <v>136470</v>
      </c>
      <c r="N5" s="64">
        <v>35449</v>
      </c>
      <c r="O5" s="64"/>
      <c r="P5" s="64"/>
      <c r="Q5" s="51">
        <f t="shared" si="1"/>
        <v>234705</v>
      </c>
      <c r="R5" s="6"/>
      <c r="S5" s="64">
        <v>65642</v>
      </c>
      <c r="T5" s="64"/>
      <c r="U5" s="64">
        <v>970</v>
      </c>
      <c r="V5" s="64">
        <v>70703</v>
      </c>
      <c r="W5" s="64">
        <v>88510</v>
      </c>
      <c r="X5" s="64">
        <v>36877</v>
      </c>
      <c r="Y5" s="64">
        <v>1195</v>
      </c>
      <c r="Z5" s="64">
        <v>1800</v>
      </c>
      <c r="AA5" s="64"/>
      <c r="AB5" s="83">
        <f t="shared" si="2"/>
        <v>265697</v>
      </c>
      <c r="AC5" s="51">
        <f t="shared" si="3"/>
        <v>-30992</v>
      </c>
      <c r="AD5" s="39"/>
      <c r="AE5" s="64">
        <v>9085000</v>
      </c>
      <c r="AF5" s="64">
        <v>211567</v>
      </c>
      <c r="AG5" s="64">
        <v>1136735</v>
      </c>
      <c r="AH5" s="64">
        <v>5584</v>
      </c>
      <c r="AI5" s="51">
        <f t="shared" si="4"/>
        <v>10438886</v>
      </c>
      <c r="AJ5" s="64">
        <v>4912</v>
      </c>
      <c r="AK5" s="51">
        <f t="shared" si="5"/>
        <v>10433974</v>
      </c>
      <c r="AL5" s="39"/>
    </row>
    <row r="6" spans="1:140" ht="15.75" customHeight="1" x14ac:dyDescent="0.3">
      <c r="A6" s="3">
        <f t="shared" ref="A6:A69" si="6">+A5+1</f>
        <v>3</v>
      </c>
      <c r="B6" s="41" t="s">
        <v>294</v>
      </c>
      <c r="C6" s="41">
        <v>9319</v>
      </c>
      <c r="D6" s="63" t="s">
        <v>218</v>
      </c>
      <c r="E6" s="63">
        <f t="shared" si="0"/>
        <v>1</v>
      </c>
      <c r="F6" s="119" t="s">
        <v>342</v>
      </c>
      <c r="G6" s="93">
        <v>313996</v>
      </c>
      <c r="H6" s="64">
        <v>0</v>
      </c>
      <c r="I6" s="64">
        <v>0</v>
      </c>
      <c r="J6" s="64">
        <v>0</v>
      </c>
      <c r="K6" s="64">
        <v>0</v>
      </c>
      <c r="L6" s="64">
        <v>42327</v>
      </c>
      <c r="M6" s="64">
        <v>0</v>
      </c>
      <c r="N6" s="64">
        <v>57675</v>
      </c>
      <c r="O6" s="64">
        <v>32456</v>
      </c>
      <c r="P6" s="64">
        <v>29727</v>
      </c>
      <c r="Q6" s="51">
        <f t="shared" si="1"/>
        <v>476181</v>
      </c>
      <c r="R6" s="6"/>
      <c r="S6" s="64">
        <v>196744</v>
      </c>
      <c r="T6" s="64">
        <v>0</v>
      </c>
      <c r="U6" s="64">
        <v>239280</v>
      </c>
      <c r="V6" s="64">
        <v>0</v>
      </c>
      <c r="W6" s="64">
        <v>0</v>
      </c>
      <c r="X6" s="64">
        <v>0</v>
      </c>
      <c r="Y6" s="64">
        <v>0</v>
      </c>
      <c r="Z6" s="64">
        <v>0</v>
      </c>
      <c r="AA6" s="64">
        <v>27649</v>
      </c>
      <c r="AB6" s="83">
        <f t="shared" si="2"/>
        <v>463673</v>
      </c>
      <c r="AC6" s="51">
        <f t="shared" si="3"/>
        <v>12508</v>
      </c>
      <c r="AD6" s="39"/>
      <c r="AE6" s="64">
        <v>40135</v>
      </c>
      <c r="AF6" s="64">
        <v>5420</v>
      </c>
      <c r="AG6" s="64">
        <v>2135832</v>
      </c>
      <c r="AH6" s="64">
        <v>0</v>
      </c>
      <c r="AI6" s="51">
        <f t="shared" si="4"/>
        <v>2181387</v>
      </c>
      <c r="AJ6" s="64">
        <v>12970</v>
      </c>
      <c r="AK6" s="51">
        <f t="shared" si="5"/>
        <v>2168417</v>
      </c>
      <c r="AL6" s="39"/>
    </row>
    <row r="7" spans="1:140" ht="15.75" customHeight="1" x14ac:dyDescent="0.3">
      <c r="A7" s="3">
        <f t="shared" si="6"/>
        <v>4</v>
      </c>
      <c r="B7" s="41" t="s">
        <v>294</v>
      </c>
      <c r="C7" s="41">
        <v>9288</v>
      </c>
      <c r="D7" s="63" t="s">
        <v>219</v>
      </c>
      <c r="E7" s="63">
        <f t="shared" si="0"/>
        <v>1</v>
      </c>
      <c r="F7" s="119" t="s">
        <v>342</v>
      </c>
      <c r="G7" s="93">
        <v>265788</v>
      </c>
      <c r="H7" s="64">
        <v>320</v>
      </c>
      <c r="I7" s="64">
        <v>5148</v>
      </c>
      <c r="J7" s="64"/>
      <c r="K7" s="64"/>
      <c r="L7" s="64"/>
      <c r="M7" s="64">
        <v>47603</v>
      </c>
      <c r="N7" s="64">
        <v>4790</v>
      </c>
      <c r="O7" s="64">
        <v>1548</v>
      </c>
      <c r="P7" s="64"/>
      <c r="Q7" s="51">
        <f t="shared" si="1"/>
        <v>325197</v>
      </c>
      <c r="R7" s="28"/>
      <c r="S7" s="64">
        <v>83683</v>
      </c>
      <c r="T7" s="64"/>
      <c r="U7" s="64">
        <v>7092</v>
      </c>
      <c r="V7" s="64">
        <v>14537</v>
      </c>
      <c r="W7" s="64">
        <v>47638</v>
      </c>
      <c r="X7" s="64">
        <v>48550</v>
      </c>
      <c r="Y7" s="64">
        <v>5310</v>
      </c>
      <c r="Z7" s="64">
        <v>9010</v>
      </c>
      <c r="AA7" s="64"/>
      <c r="AB7" s="83">
        <f t="shared" si="2"/>
        <v>215820</v>
      </c>
      <c r="AC7" s="51">
        <f t="shared" si="3"/>
        <v>109377</v>
      </c>
      <c r="AD7" s="39"/>
      <c r="AE7" s="64">
        <v>7700000</v>
      </c>
      <c r="AF7" s="64">
        <v>722</v>
      </c>
      <c r="AG7" s="64">
        <v>235452</v>
      </c>
      <c r="AH7" s="64">
        <v>0</v>
      </c>
      <c r="AI7" s="51">
        <f t="shared" si="4"/>
        <v>7936174</v>
      </c>
      <c r="AJ7" s="64">
        <v>2006</v>
      </c>
      <c r="AK7" s="51">
        <f t="shared" si="5"/>
        <v>7934168</v>
      </c>
      <c r="AL7" s="39"/>
    </row>
    <row r="8" spans="1:140" ht="15.75" customHeight="1" x14ac:dyDescent="0.3">
      <c r="A8" s="3">
        <f t="shared" si="6"/>
        <v>5</v>
      </c>
      <c r="B8" s="41" t="s">
        <v>294</v>
      </c>
      <c r="C8" s="41">
        <v>9295</v>
      </c>
      <c r="D8" s="63" t="s">
        <v>17</v>
      </c>
      <c r="E8" s="63">
        <f t="shared" si="0"/>
        <v>1</v>
      </c>
      <c r="F8" s="119" t="s">
        <v>342</v>
      </c>
      <c r="G8" s="93">
        <v>180777</v>
      </c>
      <c r="H8" s="64">
        <v>0</v>
      </c>
      <c r="I8" s="64">
        <v>0</v>
      </c>
      <c r="J8" s="64">
        <v>0</v>
      </c>
      <c r="K8" s="64">
        <v>0</v>
      </c>
      <c r="L8" s="64"/>
      <c r="M8" s="64">
        <v>34777</v>
      </c>
      <c r="N8" s="64">
        <v>19982</v>
      </c>
      <c r="O8" s="64">
        <v>843</v>
      </c>
      <c r="P8" s="64">
        <v>602</v>
      </c>
      <c r="Q8" s="51">
        <f t="shared" si="1"/>
        <v>236981</v>
      </c>
      <c r="R8" s="9"/>
      <c r="S8" s="64">
        <v>66981</v>
      </c>
      <c r="T8" s="64">
        <v>30200</v>
      </c>
      <c r="U8" s="64">
        <v>5054</v>
      </c>
      <c r="V8" s="64">
        <v>32139</v>
      </c>
      <c r="W8" s="64">
        <v>42421</v>
      </c>
      <c r="X8" s="64">
        <v>41705</v>
      </c>
      <c r="Y8" s="64"/>
      <c r="Z8" s="64"/>
      <c r="AA8" s="64"/>
      <c r="AB8" s="83">
        <f t="shared" si="2"/>
        <v>218500</v>
      </c>
      <c r="AC8" s="51">
        <f t="shared" si="3"/>
        <v>18481</v>
      </c>
      <c r="AD8" s="39"/>
      <c r="AE8" s="64">
        <v>2470000</v>
      </c>
      <c r="AF8" s="64">
        <v>31670</v>
      </c>
      <c r="AG8" s="64">
        <v>658469</v>
      </c>
      <c r="AH8" s="64">
        <v>5798</v>
      </c>
      <c r="AI8" s="51">
        <f t="shared" si="4"/>
        <v>3165937</v>
      </c>
      <c r="AJ8" s="64">
        <v>49026</v>
      </c>
      <c r="AK8" s="51">
        <f t="shared" si="5"/>
        <v>3116911</v>
      </c>
      <c r="AL8" s="39"/>
    </row>
    <row r="9" spans="1:140" ht="15.75" customHeight="1" x14ac:dyDescent="0.3">
      <c r="A9" s="3">
        <f t="shared" si="6"/>
        <v>6</v>
      </c>
      <c r="B9" s="41" t="s">
        <v>294</v>
      </c>
      <c r="C9" s="41">
        <v>9733</v>
      </c>
      <c r="D9" s="63" t="s">
        <v>30</v>
      </c>
      <c r="E9" s="63">
        <f t="shared" si="0"/>
        <v>1</v>
      </c>
      <c r="F9" s="119" t="s">
        <v>342</v>
      </c>
      <c r="G9" s="93">
        <v>341265</v>
      </c>
      <c r="H9" s="64">
        <v>0</v>
      </c>
      <c r="I9" s="64">
        <v>63820</v>
      </c>
      <c r="J9" s="64">
        <v>0</v>
      </c>
      <c r="K9" s="64">
        <v>18282</v>
      </c>
      <c r="L9" s="64">
        <v>0</v>
      </c>
      <c r="M9" s="64">
        <v>12351</v>
      </c>
      <c r="N9" s="64"/>
      <c r="O9" s="64">
        <v>0</v>
      </c>
      <c r="P9" s="64">
        <v>22328</v>
      </c>
      <c r="Q9" s="51">
        <f t="shared" si="1"/>
        <v>458046</v>
      </c>
      <c r="R9" s="28"/>
      <c r="S9" s="64">
        <v>70431</v>
      </c>
      <c r="T9" s="64">
        <v>0</v>
      </c>
      <c r="U9" s="64">
        <v>35695</v>
      </c>
      <c r="V9" s="64">
        <v>0</v>
      </c>
      <c r="W9" s="64">
        <v>94355</v>
      </c>
      <c r="X9" s="64">
        <v>40028</v>
      </c>
      <c r="Y9" s="64">
        <v>24244</v>
      </c>
      <c r="Z9" s="64">
        <v>44326</v>
      </c>
      <c r="AA9" s="64">
        <v>80176</v>
      </c>
      <c r="AB9" s="83">
        <f t="shared" si="2"/>
        <v>389255</v>
      </c>
      <c r="AC9" s="51">
        <f t="shared" si="3"/>
        <v>68791</v>
      </c>
      <c r="AD9" s="39"/>
      <c r="AE9" s="64">
        <v>0</v>
      </c>
      <c r="AF9" s="64">
        <v>0</v>
      </c>
      <c r="AG9" s="64"/>
      <c r="AH9" s="64">
        <v>0</v>
      </c>
      <c r="AI9" s="51">
        <f t="shared" si="4"/>
        <v>0</v>
      </c>
      <c r="AJ9" s="64"/>
      <c r="AK9" s="51">
        <f t="shared" si="5"/>
        <v>0</v>
      </c>
      <c r="AL9" s="39"/>
    </row>
    <row r="10" spans="1:140" ht="15.75" customHeight="1" x14ac:dyDescent="0.3">
      <c r="A10" s="3">
        <f t="shared" si="6"/>
        <v>7</v>
      </c>
      <c r="B10" s="41" t="s">
        <v>294</v>
      </c>
      <c r="C10" s="41">
        <v>4995</v>
      </c>
      <c r="D10" s="63" t="s">
        <v>31</v>
      </c>
      <c r="E10" s="63" t="str">
        <f t="shared" si="0"/>
        <v xml:space="preserve"> </v>
      </c>
      <c r="F10" s="119" t="s">
        <v>305</v>
      </c>
      <c r="G10" s="93">
        <v>306205</v>
      </c>
      <c r="H10" s="64">
        <v>0</v>
      </c>
      <c r="I10" s="64">
        <v>82131</v>
      </c>
      <c r="J10" s="64">
        <v>0</v>
      </c>
      <c r="K10" s="64">
        <v>121010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51">
        <f t="shared" si="1"/>
        <v>509346</v>
      </c>
      <c r="R10" s="6"/>
      <c r="S10" s="64">
        <v>102972</v>
      </c>
      <c r="T10" s="64">
        <v>46200</v>
      </c>
      <c r="U10" s="64">
        <v>9396</v>
      </c>
      <c r="V10" s="64">
        <v>0</v>
      </c>
      <c r="W10" s="64">
        <v>76355</v>
      </c>
      <c r="X10" s="64">
        <v>27665</v>
      </c>
      <c r="Y10" s="64">
        <v>121676</v>
      </c>
      <c r="Z10" s="64">
        <v>32268</v>
      </c>
      <c r="AA10" s="64">
        <v>82479</v>
      </c>
      <c r="AB10" s="83">
        <f t="shared" si="2"/>
        <v>499011</v>
      </c>
      <c r="AC10" s="51">
        <f t="shared" si="3"/>
        <v>10335</v>
      </c>
      <c r="AD10" s="39"/>
      <c r="AE10" s="64">
        <v>1300000</v>
      </c>
      <c r="AF10" s="64">
        <v>200000</v>
      </c>
      <c r="AG10" s="64">
        <v>19797</v>
      </c>
      <c r="AH10" s="64">
        <v>0</v>
      </c>
      <c r="AI10" s="51">
        <f t="shared" si="4"/>
        <v>1519797</v>
      </c>
      <c r="AJ10" s="64">
        <v>551050</v>
      </c>
      <c r="AK10" s="51">
        <f t="shared" si="5"/>
        <v>968747</v>
      </c>
      <c r="AL10" s="39"/>
    </row>
    <row r="11" spans="1:140" ht="15.75" customHeight="1" x14ac:dyDescent="0.3">
      <c r="A11" s="3">
        <f t="shared" si="6"/>
        <v>8</v>
      </c>
      <c r="B11" s="41" t="s">
        <v>294</v>
      </c>
      <c r="C11" s="41">
        <v>9290</v>
      </c>
      <c r="D11" s="63" t="s">
        <v>32</v>
      </c>
      <c r="E11" s="63">
        <f t="shared" si="0"/>
        <v>1</v>
      </c>
      <c r="F11" s="119" t="s">
        <v>342</v>
      </c>
      <c r="G11" s="93">
        <v>2542</v>
      </c>
      <c r="H11" s="64"/>
      <c r="I11" s="64">
        <v>0</v>
      </c>
      <c r="J11" s="64">
        <v>0</v>
      </c>
      <c r="K11" s="64"/>
      <c r="L11" s="64">
        <v>500</v>
      </c>
      <c r="M11" s="64">
        <v>0</v>
      </c>
      <c r="N11" s="64">
        <v>48313</v>
      </c>
      <c r="O11" s="64">
        <v>470</v>
      </c>
      <c r="P11" s="64"/>
      <c r="Q11" s="51">
        <f t="shared" si="1"/>
        <v>51825</v>
      </c>
      <c r="R11" s="28"/>
      <c r="S11" s="64">
        <v>29160</v>
      </c>
      <c r="T11" s="64">
        <v>18200</v>
      </c>
      <c r="U11" s="64">
        <v>13266</v>
      </c>
      <c r="V11" s="64">
        <v>5800</v>
      </c>
      <c r="W11" s="64">
        <v>6731</v>
      </c>
      <c r="X11" s="64">
        <v>38068</v>
      </c>
      <c r="Y11" s="64">
        <v>12880</v>
      </c>
      <c r="Z11" s="64"/>
      <c r="AA11" s="64"/>
      <c r="AB11" s="83">
        <f t="shared" si="2"/>
        <v>124105</v>
      </c>
      <c r="AC11" s="51">
        <f t="shared" si="3"/>
        <v>-72280</v>
      </c>
      <c r="AD11" s="39"/>
      <c r="AE11" s="64">
        <v>0</v>
      </c>
      <c r="AF11" s="64">
        <v>5008</v>
      </c>
      <c r="AG11" s="64">
        <v>2673030</v>
      </c>
      <c r="AH11" s="64"/>
      <c r="AI11" s="51">
        <f t="shared" si="4"/>
        <v>2678038</v>
      </c>
      <c r="AJ11" s="64">
        <v>10058</v>
      </c>
      <c r="AK11" s="51">
        <f t="shared" si="5"/>
        <v>2667980</v>
      </c>
      <c r="AL11" s="39"/>
    </row>
    <row r="12" spans="1:140" ht="15.75" customHeight="1" x14ac:dyDescent="0.3">
      <c r="A12" s="3">
        <f t="shared" si="6"/>
        <v>9</v>
      </c>
      <c r="B12" s="41" t="s">
        <v>294</v>
      </c>
      <c r="C12" s="41">
        <v>9275</v>
      </c>
      <c r="D12" s="63" t="s">
        <v>10</v>
      </c>
      <c r="E12" s="63" t="str">
        <f t="shared" si="0"/>
        <v xml:space="preserve"> </v>
      </c>
      <c r="F12" s="119" t="s">
        <v>305</v>
      </c>
      <c r="G12" s="93">
        <v>35630</v>
      </c>
      <c r="H12" s="64"/>
      <c r="I12" s="64">
        <v>0</v>
      </c>
      <c r="J12" s="64">
        <v>0</v>
      </c>
      <c r="K12" s="64">
        <v>0</v>
      </c>
      <c r="L12" s="64">
        <v>0</v>
      </c>
      <c r="M12" s="64">
        <v>14346</v>
      </c>
      <c r="N12" s="64">
        <v>359</v>
      </c>
      <c r="O12" s="64">
        <v>35691</v>
      </c>
      <c r="P12" s="64"/>
      <c r="Q12" s="51">
        <f t="shared" si="1"/>
        <v>86026</v>
      </c>
      <c r="R12" s="28"/>
      <c r="S12" s="64">
        <v>54705</v>
      </c>
      <c r="T12" s="64">
        <v>5342</v>
      </c>
      <c r="U12" s="64">
        <v>3068</v>
      </c>
      <c r="V12" s="64"/>
      <c r="W12" s="64">
        <v>14488</v>
      </c>
      <c r="X12" s="64">
        <v>9909</v>
      </c>
      <c r="Y12" s="64"/>
      <c r="Z12" s="64">
        <v>0</v>
      </c>
      <c r="AA12" s="64"/>
      <c r="AB12" s="83">
        <f t="shared" si="2"/>
        <v>87512</v>
      </c>
      <c r="AC12" s="51">
        <f t="shared" si="3"/>
        <v>-1486</v>
      </c>
      <c r="AD12" s="39"/>
      <c r="AE12" s="64">
        <v>1250000</v>
      </c>
      <c r="AF12" s="64">
        <v>0</v>
      </c>
      <c r="AG12" s="64">
        <v>18349</v>
      </c>
      <c r="AH12" s="64">
        <v>0</v>
      </c>
      <c r="AI12" s="51">
        <f t="shared" si="4"/>
        <v>1268349</v>
      </c>
      <c r="AJ12" s="64">
        <v>0</v>
      </c>
      <c r="AK12" s="51">
        <f t="shared" si="5"/>
        <v>1268349</v>
      </c>
      <c r="AL12" s="39"/>
    </row>
    <row r="13" spans="1:140" ht="15.75" customHeight="1" x14ac:dyDescent="0.3">
      <c r="A13" s="3">
        <f t="shared" si="6"/>
        <v>10</v>
      </c>
      <c r="B13" s="41" t="s">
        <v>294</v>
      </c>
      <c r="C13" s="41">
        <v>9277</v>
      </c>
      <c r="D13" s="63" t="s">
        <v>464</v>
      </c>
      <c r="E13" s="63" t="str">
        <f t="shared" si="0"/>
        <v xml:space="preserve"> </v>
      </c>
      <c r="F13" s="119" t="s">
        <v>305</v>
      </c>
      <c r="G13" s="93">
        <v>34977</v>
      </c>
      <c r="H13" s="64">
        <v>5190</v>
      </c>
      <c r="I13" s="64">
        <v>3060</v>
      </c>
      <c r="J13" s="64">
        <v>0</v>
      </c>
      <c r="K13" s="64"/>
      <c r="L13" s="64">
        <v>5000</v>
      </c>
      <c r="M13" s="64">
        <v>8749</v>
      </c>
      <c r="N13" s="64">
        <v>51029</v>
      </c>
      <c r="O13" s="64">
        <v>3991</v>
      </c>
      <c r="P13" s="64">
        <v>0</v>
      </c>
      <c r="Q13" s="51">
        <f t="shared" si="1"/>
        <v>111996</v>
      </c>
      <c r="R13" s="28"/>
      <c r="S13" s="64">
        <v>56575</v>
      </c>
      <c r="T13" s="64"/>
      <c r="U13" s="64">
        <v>908</v>
      </c>
      <c r="V13" s="64">
        <v>324</v>
      </c>
      <c r="W13" s="64">
        <v>25977</v>
      </c>
      <c r="X13" s="64">
        <v>15115</v>
      </c>
      <c r="Y13" s="64">
        <v>1605</v>
      </c>
      <c r="Z13" s="64">
        <v>3276</v>
      </c>
      <c r="AA13" s="64">
        <v>6439</v>
      </c>
      <c r="AB13" s="83">
        <f t="shared" si="2"/>
        <v>110219</v>
      </c>
      <c r="AC13" s="51">
        <f t="shared" si="3"/>
        <v>1777</v>
      </c>
      <c r="AD13" s="39"/>
      <c r="AE13" s="64">
        <v>2045000</v>
      </c>
      <c r="AF13" s="64">
        <v>119499</v>
      </c>
      <c r="AG13" s="64">
        <v>1373029</v>
      </c>
      <c r="AH13" s="64">
        <v>0</v>
      </c>
      <c r="AI13" s="51">
        <f t="shared" si="4"/>
        <v>3537528</v>
      </c>
      <c r="AJ13" s="64"/>
      <c r="AK13" s="51">
        <f t="shared" si="5"/>
        <v>3537528</v>
      </c>
      <c r="AL13" s="39"/>
    </row>
    <row r="14" spans="1:140" ht="15.75" customHeight="1" x14ac:dyDescent="0.3">
      <c r="A14" s="3">
        <f t="shared" si="6"/>
        <v>11</v>
      </c>
      <c r="B14" s="41" t="s">
        <v>294</v>
      </c>
      <c r="C14" s="41">
        <v>9293</v>
      </c>
      <c r="D14" s="63" t="s">
        <v>33</v>
      </c>
      <c r="E14" s="63" t="str">
        <f t="shared" si="0"/>
        <v xml:space="preserve"> </v>
      </c>
      <c r="F14" s="119" t="s">
        <v>305</v>
      </c>
      <c r="G14" s="93">
        <v>71845</v>
      </c>
      <c r="H14" s="64"/>
      <c r="I14" s="64"/>
      <c r="J14" s="64">
        <v>0</v>
      </c>
      <c r="K14" s="64">
        <v>0</v>
      </c>
      <c r="L14" s="64">
        <v>0</v>
      </c>
      <c r="M14" s="64">
        <v>6450</v>
      </c>
      <c r="N14" s="64">
        <v>2017</v>
      </c>
      <c r="O14" s="64">
        <v>7026</v>
      </c>
      <c r="P14" s="64">
        <v>0</v>
      </c>
      <c r="Q14" s="51">
        <f t="shared" si="1"/>
        <v>87338</v>
      </c>
      <c r="R14" s="28"/>
      <c r="S14" s="64">
        <v>51954</v>
      </c>
      <c r="T14" s="64">
        <v>3883</v>
      </c>
      <c r="U14" s="64">
        <v>1405</v>
      </c>
      <c r="V14" s="64">
        <v>3427</v>
      </c>
      <c r="W14" s="64">
        <v>15845</v>
      </c>
      <c r="X14" s="64">
        <v>17413</v>
      </c>
      <c r="Y14" s="64"/>
      <c r="Z14" s="64"/>
      <c r="AA14" s="64">
        <v>1673</v>
      </c>
      <c r="AB14" s="83">
        <f t="shared" si="2"/>
        <v>95600</v>
      </c>
      <c r="AC14" s="51">
        <f t="shared" si="3"/>
        <v>-8262</v>
      </c>
      <c r="AD14" s="39"/>
      <c r="AE14" s="64"/>
      <c r="AF14" s="64"/>
      <c r="AG14" s="64">
        <v>33649</v>
      </c>
      <c r="AH14" s="64">
        <v>410</v>
      </c>
      <c r="AI14" s="51">
        <f t="shared" si="4"/>
        <v>34059</v>
      </c>
      <c r="AJ14" s="64">
        <v>8347</v>
      </c>
      <c r="AK14" s="51">
        <f t="shared" si="5"/>
        <v>25712</v>
      </c>
      <c r="AL14" s="39"/>
    </row>
    <row r="15" spans="1:140" ht="15.75" customHeight="1" x14ac:dyDescent="0.3">
      <c r="A15" s="3">
        <f t="shared" si="6"/>
        <v>12</v>
      </c>
      <c r="B15" s="41" t="s">
        <v>294</v>
      </c>
      <c r="C15" s="41">
        <v>9279</v>
      </c>
      <c r="D15" s="63" t="s">
        <v>14</v>
      </c>
      <c r="E15" s="63">
        <f t="shared" si="0"/>
        <v>1</v>
      </c>
      <c r="F15" s="119" t="s">
        <v>342</v>
      </c>
      <c r="G15" s="93">
        <v>133824</v>
      </c>
      <c r="H15" s="64"/>
      <c r="I15" s="64"/>
      <c r="J15" s="64">
        <v>0</v>
      </c>
      <c r="K15" s="64"/>
      <c r="L15" s="64"/>
      <c r="M15" s="64">
        <v>28562</v>
      </c>
      <c r="N15" s="64">
        <v>9195</v>
      </c>
      <c r="O15" s="64"/>
      <c r="P15" s="64"/>
      <c r="Q15" s="51">
        <f t="shared" si="1"/>
        <v>171581</v>
      </c>
      <c r="R15" s="28"/>
      <c r="S15" s="64">
        <v>58319</v>
      </c>
      <c r="T15" s="64">
        <v>9682</v>
      </c>
      <c r="U15" s="64">
        <v>22037</v>
      </c>
      <c r="V15" s="64">
        <v>40668</v>
      </c>
      <c r="W15" s="64">
        <v>34125</v>
      </c>
      <c r="X15" s="64">
        <v>5845</v>
      </c>
      <c r="Y15" s="64"/>
      <c r="Z15" s="64">
        <v>0</v>
      </c>
      <c r="AA15" s="64">
        <v>0</v>
      </c>
      <c r="AB15" s="83">
        <f t="shared" si="2"/>
        <v>170676</v>
      </c>
      <c r="AC15" s="51">
        <f t="shared" si="3"/>
        <v>905</v>
      </c>
      <c r="AD15" s="39"/>
      <c r="AE15" s="64">
        <v>3255000</v>
      </c>
      <c r="AF15" s="64">
        <v>451</v>
      </c>
      <c r="AG15" s="64">
        <v>297352</v>
      </c>
      <c r="AH15" s="64">
        <v>437</v>
      </c>
      <c r="AI15" s="51">
        <f t="shared" si="4"/>
        <v>3553240</v>
      </c>
      <c r="AJ15" s="64">
        <v>6008</v>
      </c>
      <c r="AK15" s="51">
        <f t="shared" si="5"/>
        <v>3547232</v>
      </c>
      <c r="AL15" s="39"/>
      <c r="AU15" s="19"/>
    </row>
    <row r="16" spans="1:140" ht="15.75" customHeight="1" x14ac:dyDescent="0.3">
      <c r="A16" s="3">
        <f t="shared" si="6"/>
        <v>13</v>
      </c>
      <c r="B16" s="41" t="s">
        <v>294</v>
      </c>
      <c r="C16" s="41">
        <v>9340</v>
      </c>
      <c r="D16" s="63" t="s">
        <v>55</v>
      </c>
      <c r="E16" s="63">
        <f t="shared" si="0"/>
        <v>1</v>
      </c>
      <c r="F16" s="119" t="s">
        <v>342</v>
      </c>
      <c r="G16" s="93">
        <v>331133</v>
      </c>
      <c r="H16" s="64">
        <v>43020</v>
      </c>
      <c r="I16" s="64">
        <v>11999</v>
      </c>
      <c r="J16" s="64">
        <v>0</v>
      </c>
      <c r="K16" s="64">
        <v>16898</v>
      </c>
      <c r="L16" s="64">
        <v>185</v>
      </c>
      <c r="M16" s="64">
        <v>6100</v>
      </c>
      <c r="N16" s="64">
        <v>1963</v>
      </c>
      <c r="O16" s="64">
        <v>62797</v>
      </c>
      <c r="P16" s="64"/>
      <c r="Q16" s="51">
        <f t="shared" si="1"/>
        <v>474095</v>
      </c>
      <c r="R16" s="9"/>
      <c r="S16" s="64">
        <v>75135</v>
      </c>
      <c r="T16" s="64">
        <v>27641</v>
      </c>
      <c r="U16" s="64">
        <v>128388</v>
      </c>
      <c r="V16" s="64">
        <v>148073</v>
      </c>
      <c r="W16" s="64">
        <v>30151</v>
      </c>
      <c r="X16" s="64">
        <v>53641</v>
      </c>
      <c r="Y16" s="64">
        <v>5653</v>
      </c>
      <c r="Z16" s="64">
        <v>18472</v>
      </c>
      <c r="AA16" s="64">
        <v>0</v>
      </c>
      <c r="AB16" s="83">
        <f t="shared" si="2"/>
        <v>487154</v>
      </c>
      <c r="AC16" s="51">
        <f t="shared" si="3"/>
        <v>-13059</v>
      </c>
      <c r="AD16" s="39"/>
      <c r="AE16" s="64">
        <v>965250</v>
      </c>
      <c r="AF16" s="64">
        <v>51607</v>
      </c>
      <c r="AG16" s="64">
        <v>1054785</v>
      </c>
      <c r="AH16" s="64"/>
      <c r="AI16" s="51">
        <f t="shared" si="4"/>
        <v>2071642</v>
      </c>
      <c r="AJ16" s="64">
        <v>63450</v>
      </c>
      <c r="AK16" s="51">
        <f t="shared" si="5"/>
        <v>2008192</v>
      </c>
      <c r="AL16" s="39"/>
      <c r="AU16" s="19"/>
    </row>
    <row r="17" spans="1:47" ht="15.75" customHeight="1" x14ac:dyDescent="0.3">
      <c r="A17" s="3">
        <f t="shared" si="6"/>
        <v>14</v>
      </c>
      <c r="B17" s="41" t="s">
        <v>294</v>
      </c>
      <c r="C17" s="41">
        <v>9343</v>
      </c>
      <c r="D17" s="63" t="s">
        <v>56</v>
      </c>
      <c r="E17" s="63">
        <f t="shared" si="0"/>
        <v>1</v>
      </c>
      <c r="F17" s="119" t="s">
        <v>342</v>
      </c>
      <c r="G17" s="93">
        <v>26038</v>
      </c>
      <c r="H17" s="64">
        <v>0</v>
      </c>
      <c r="I17" s="64"/>
      <c r="J17" s="64">
        <v>0</v>
      </c>
      <c r="K17" s="64">
        <v>0</v>
      </c>
      <c r="L17" s="64">
        <v>0</v>
      </c>
      <c r="M17" s="64">
        <v>33264</v>
      </c>
      <c r="N17" s="64">
        <v>112</v>
      </c>
      <c r="O17" s="64">
        <v>790</v>
      </c>
      <c r="P17" s="64">
        <v>4370</v>
      </c>
      <c r="Q17" s="51">
        <f t="shared" si="1"/>
        <v>64574</v>
      </c>
      <c r="R17" s="28"/>
      <c r="S17" s="64"/>
      <c r="T17" s="64"/>
      <c r="U17" s="64">
        <v>4300</v>
      </c>
      <c r="V17" s="64">
        <v>0</v>
      </c>
      <c r="W17" s="64">
        <v>23183</v>
      </c>
      <c r="X17" s="64">
        <v>13178</v>
      </c>
      <c r="Y17" s="64"/>
      <c r="Z17" s="64">
        <v>5708</v>
      </c>
      <c r="AA17" s="64">
        <v>3708</v>
      </c>
      <c r="AB17" s="83">
        <f t="shared" si="2"/>
        <v>50077</v>
      </c>
      <c r="AC17" s="51">
        <f t="shared" si="3"/>
        <v>14497</v>
      </c>
      <c r="AD17" s="39"/>
      <c r="AE17" s="64">
        <v>1700000</v>
      </c>
      <c r="AF17" s="64">
        <v>41500</v>
      </c>
      <c r="AG17" s="64">
        <v>91842</v>
      </c>
      <c r="AH17" s="64">
        <v>0</v>
      </c>
      <c r="AI17" s="51">
        <f t="shared" si="4"/>
        <v>1833342</v>
      </c>
      <c r="AJ17" s="64">
        <v>0</v>
      </c>
      <c r="AK17" s="51">
        <f t="shared" si="5"/>
        <v>1833342</v>
      </c>
      <c r="AL17" s="39"/>
      <c r="AU17" s="19"/>
    </row>
    <row r="18" spans="1:47" ht="15.75" customHeight="1" x14ac:dyDescent="0.3">
      <c r="A18" s="3">
        <f t="shared" si="6"/>
        <v>15</v>
      </c>
      <c r="B18" s="41" t="s">
        <v>294</v>
      </c>
      <c r="C18" s="41">
        <v>9350</v>
      </c>
      <c r="D18" s="63" t="s">
        <v>223</v>
      </c>
      <c r="E18" s="63">
        <f t="shared" si="0"/>
        <v>1</v>
      </c>
      <c r="F18" s="119" t="s">
        <v>342</v>
      </c>
      <c r="G18" s="93">
        <v>120718</v>
      </c>
      <c r="H18" s="64"/>
      <c r="I18" s="64"/>
      <c r="J18" s="64">
        <v>0</v>
      </c>
      <c r="K18" s="64"/>
      <c r="L18" s="64">
        <v>0</v>
      </c>
      <c r="M18" s="64">
        <v>0</v>
      </c>
      <c r="N18" s="64">
        <v>5713</v>
      </c>
      <c r="O18" s="64">
        <v>31065</v>
      </c>
      <c r="P18" s="64"/>
      <c r="Q18" s="51">
        <f t="shared" si="1"/>
        <v>157496</v>
      </c>
      <c r="R18" s="6"/>
      <c r="S18" s="64">
        <v>70788</v>
      </c>
      <c r="T18" s="64"/>
      <c r="U18" s="64">
        <v>986</v>
      </c>
      <c r="V18" s="64">
        <v>9470</v>
      </c>
      <c r="W18" s="64">
        <v>14091</v>
      </c>
      <c r="X18" s="64">
        <v>29299</v>
      </c>
      <c r="Y18" s="64">
        <v>2935</v>
      </c>
      <c r="Z18" s="64">
        <v>2708</v>
      </c>
      <c r="AA18" s="64">
        <v>16396</v>
      </c>
      <c r="AB18" s="83">
        <f t="shared" si="2"/>
        <v>146673</v>
      </c>
      <c r="AC18" s="51">
        <f t="shared" si="3"/>
        <v>10823</v>
      </c>
      <c r="AD18" s="39"/>
      <c r="AE18" s="64">
        <v>1843342</v>
      </c>
      <c r="AF18" s="64">
        <v>48675</v>
      </c>
      <c r="AG18" s="64">
        <v>180038</v>
      </c>
      <c r="AH18" s="64">
        <v>4339</v>
      </c>
      <c r="AI18" s="51">
        <f t="shared" si="4"/>
        <v>2076394</v>
      </c>
      <c r="AJ18" s="64">
        <v>95638</v>
      </c>
      <c r="AK18" s="51">
        <f t="shared" si="5"/>
        <v>1980756</v>
      </c>
      <c r="AL18" s="39"/>
      <c r="AU18" s="19"/>
    </row>
    <row r="19" spans="1:47" ht="15.75" customHeight="1" x14ac:dyDescent="0.3">
      <c r="A19" s="3">
        <f t="shared" si="6"/>
        <v>16</v>
      </c>
      <c r="B19" s="41" t="s">
        <v>294</v>
      </c>
      <c r="C19" s="41">
        <v>9261</v>
      </c>
      <c r="D19" s="63" t="s">
        <v>5</v>
      </c>
      <c r="E19" s="63" t="str">
        <f t="shared" si="0"/>
        <v xml:space="preserve"> </v>
      </c>
      <c r="F19" s="119" t="s">
        <v>305</v>
      </c>
      <c r="G19" s="93">
        <v>37106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14933</v>
      </c>
      <c r="N19" s="64">
        <v>3780</v>
      </c>
      <c r="O19" s="64">
        <v>0</v>
      </c>
      <c r="P19" s="64">
        <v>0</v>
      </c>
      <c r="Q19" s="51">
        <f t="shared" si="1"/>
        <v>55819</v>
      </c>
      <c r="R19" s="28"/>
      <c r="S19" s="64">
        <v>0</v>
      </c>
      <c r="T19" s="64">
        <v>0</v>
      </c>
      <c r="U19" s="64">
        <v>0</v>
      </c>
      <c r="V19" s="64">
        <v>16921</v>
      </c>
      <c r="W19" s="64">
        <v>6905</v>
      </c>
      <c r="X19" s="64">
        <v>14666</v>
      </c>
      <c r="Y19" s="64">
        <v>10254</v>
      </c>
      <c r="Z19" s="64">
        <v>0</v>
      </c>
      <c r="AA19" s="64">
        <v>0</v>
      </c>
      <c r="AB19" s="83">
        <f t="shared" si="2"/>
        <v>48746</v>
      </c>
      <c r="AC19" s="51">
        <f t="shared" si="3"/>
        <v>7073</v>
      </c>
      <c r="AD19" s="39"/>
      <c r="AE19" s="64">
        <v>446381</v>
      </c>
      <c r="AF19" s="64">
        <v>2700</v>
      </c>
      <c r="AG19" s="64">
        <v>209473</v>
      </c>
      <c r="AH19" s="64">
        <v>2400</v>
      </c>
      <c r="AI19" s="51">
        <f t="shared" si="4"/>
        <v>660954</v>
      </c>
      <c r="AJ19" s="64">
        <v>0</v>
      </c>
      <c r="AK19" s="51">
        <f t="shared" si="5"/>
        <v>660954</v>
      </c>
      <c r="AL19" s="39"/>
      <c r="AU19" s="19"/>
    </row>
    <row r="20" spans="1:47" ht="15.75" customHeight="1" x14ac:dyDescent="0.3">
      <c r="A20" s="3">
        <f t="shared" si="6"/>
        <v>17</v>
      </c>
      <c r="B20" s="41" t="s">
        <v>294</v>
      </c>
      <c r="C20" s="41">
        <v>15266</v>
      </c>
      <c r="D20" s="63" t="s">
        <v>216</v>
      </c>
      <c r="E20" s="63">
        <f t="shared" si="0"/>
        <v>1</v>
      </c>
      <c r="F20" s="119" t="s">
        <v>342</v>
      </c>
      <c r="G20" s="93">
        <v>30449</v>
      </c>
      <c r="H20" s="64">
        <v>0</v>
      </c>
      <c r="I20" s="64"/>
      <c r="J20" s="64">
        <v>0</v>
      </c>
      <c r="K20" s="64"/>
      <c r="L20" s="64">
        <v>2500</v>
      </c>
      <c r="M20" s="64">
        <v>123474</v>
      </c>
      <c r="N20" s="64">
        <v>4284</v>
      </c>
      <c r="O20" s="64"/>
      <c r="P20" s="64"/>
      <c r="Q20" s="51">
        <f t="shared" si="1"/>
        <v>160707</v>
      </c>
      <c r="R20" s="28"/>
      <c r="S20" s="64">
        <v>55946</v>
      </c>
      <c r="T20" s="64">
        <v>0</v>
      </c>
      <c r="U20" s="64">
        <v>11884</v>
      </c>
      <c r="V20" s="64">
        <v>2801</v>
      </c>
      <c r="W20" s="64">
        <v>28469</v>
      </c>
      <c r="X20" s="64">
        <v>2536</v>
      </c>
      <c r="Y20" s="64">
        <v>2750</v>
      </c>
      <c r="Z20" s="64">
        <v>3608</v>
      </c>
      <c r="AA20" s="64">
        <v>29164</v>
      </c>
      <c r="AB20" s="83">
        <f t="shared" si="2"/>
        <v>137158</v>
      </c>
      <c r="AC20" s="51">
        <f t="shared" si="3"/>
        <v>23549</v>
      </c>
      <c r="AD20" s="39"/>
      <c r="AE20" s="64">
        <v>3691488</v>
      </c>
      <c r="AF20" s="64">
        <v>29676</v>
      </c>
      <c r="AG20" s="64">
        <v>292882</v>
      </c>
      <c r="AH20" s="64"/>
      <c r="AI20" s="51">
        <f t="shared" si="4"/>
        <v>4014046</v>
      </c>
      <c r="AJ20" s="64"/>
      <c r="AK20" s="51">
        <f t="shared" si="5"/>
        <v>4014046</v>
      </c>
      <c r="AL20" s="39"/>
    </row>
    <row r="21" spans="1:47" ht="15.75" customHeight="1" x14ac:dyDescent="0.3">
      <c r="A21" s="3">
        <f t="shared" si="6"/>
        <v>18</v>
      </c>
      <c r="B21" s="41" t="s">
        <v>294</v>
      </c>
      <c r="C21" s="41">
        <v>9296</v>
      </c>
      <c r="D21" s="63" t="s">
        <v>34</v>
      </c>
      <c r="E21" s="63">
        <f t="shared" si="0"/>
        <v>1</v>
      </c>
      <c r="F21" s="119" t="s">
        <v>342</v>
      </c>
      <c r="G21" s="93">
        <v>50195</v>
      </c>
      <c r="H21" s="64">
        <v>0</v>
      </c>
      <c r="I21" s="64"/>
      <c r="J21" s="64">
        <v>0</v>
      </c>
      <c r="K21" s="64">
        <v>0</v>
      </c>
      <c r="L21" s="64">
        <v>0</v>
      </c>
      <c r="M21" s="64">
        <v>67316</v>
      </c>
      <c r="N21" s="64">
        <v>1557</v>
      </c>
      <c r="O21" s="64"/>
      <c r="P21" s="64">
        <v>2446</v>
      </c>
      <c r="Q21" s="51">
        <f t="shared" si="1"/>
        <v>121514</v>
      </c>
      <c r="R21" s="28"/>
      <c r="S21" s="64">
        <v>60669</v>
      </c>
      <c r="T21" s="64">
        <v>26000</v>
      </c>
      <c r="U21" s="64">
        <v>517</v>
      </c>
      <c r="V21" s="64"/>
      <c r="W21" s="64">
        <v>17186</v>
      </c>
      <c r="X21" s="64">
        <v>13214</v>
      </c>
      <c r="Y21" s="64">
        <v>1550</v>
      </c>
      <c r="Z21" s="64"/>
      <c r="AA21" s="64"/>
      <c r="AB21" s="83">
        <f t="shared" si="2"/>
        <v>119136</v>
      </c>
      <c r="AC21" s="51">
        <f t="shared" si="3"/>
        <v>2378</v>
      </c>
      <c r="AD21" s="39"/>
      <c r="AE21" s="64">
        <v>0</v>
      </c>
      <c r="AF21" s="64">
        <v>0</v>
      </c>
      <c r="AG21" s="64">
        <v>72138</v>
      </c>
      <c r="AH21" s="64">
        <v>0</v>
      </c>
      <c r="AI21" s="51">
        <f t="shared" si="4"/>
        <v>72138</v>
      </c>
      <c r="AJ21" s="64">
        <v>15205</v>
      </c>
      <c r="AK21" s="51">
        <f t="shared" si="5"/>
        <v>56933</v>
      </c>
      <c r="AL21" s="39"/>
    </row>
    <row r="22" spans="1:47" ht="15.75" customHeight="1" x14ac:dyDescent="0.3">
      <c r="A22" s="3">
        <f t="shared" si="6"/>
        <v>19</v>
      </c>
      <c r="B22" s="41" t="s">
        <v>294</v>
      </c>
      <c r="C22" s="41">
        <v>9280</v>
      </c>
      <c r="D22" s="63" t="s">
        <v>7</v>
      </c>
      <c r="E22" s="63">
        <f t="shared" si="0"/>
        <v>1</v>
      </c>
      <c r="F22" s="119" t="s">
        <v>342</v>
      </c>
      <c r="G22" s="93">
        <v>130613</v>
      </c>
      <c r="H22" s="64"/>
      <c r="I22" s="64">
        <v>25776</v>
      </c>
      <c r="J22" s="64">
        <v>0</v>
      </c>
      <c r="K22" s="64"/>
      <c r="L22" s="64"/>
      <c r="M22" s="64">
        <v>14516</v>
      </c>
      <c r="N22" s="64">
        <v>3309</v>
      </c>
      <c r="O22" s="64">
        <v>2511</v>
      </c>
      <c r="P22" s="64">
        <v>500</v>
      </c>
      <c r="Q22" s="51">
        <f t="shared" si="1"/>
        <v>177225</v>
      </c>
      <c r="R22" s="28"/>
      <c r="S22" s="64">
        <v>55180</v>
      </c>
      <c r="T22" s="64"/>
      <c r="U22" s="64">
        <v>12250</v>
      </c>
      <c r="V22" s="64">
        <v>17356</v>
      </c>
      <c r="W22" s="64">
        <v>51079</v>
      </c>
      <c r="X22" s="64">
        <v>26009</v>
      </c>
      <c r="Y22" s="64">
        <v>5138</v>
      </c>
      <c r="Z22" s="64">
        <v>24001</v>
      </c>
      <c r="AA22" s="64"/>
      <c r="AB22" s="83">
        <f t="shared" si="2"/>
        <v>191013</v>
      </c>
      <c r="AC22" s="51">
        <f t="shared" si="3"/>
        <v>-13788</v>
      </c>
      <c r="AD22" s="39"/>
      <c r="AE22" s="64">
        <v>3400000</v>
      </c>
      <c r="AF22" s="64"/>
      <c r="AG22" s="64">
        <v>113420</v>
      </c>
      <c r="AH22" s="64">
        <v>5124</v>
      </c>
      <c r="AI22" s="51">
        <f t="shared" si="4"/>
        <v>3518544</v>
      </c>
      <c r="AJ22" s="64">
        <v>6964</v>
      </c>
      <c r="AK22" s="51">
        <f t="shared" si="5"/>
        <v>3511580</v>
      </c>
      <c r="AL22" s="39"/>
    </row>
    <row r="23" spans="1:47" ht="15.75" customHeight="1" x14ac:dyDescent="0.3">
      <c r="A23" s="3">
        <f t="shared" si="6"/>
        <v>20</v>
      </c>
      <c r="B23" s="41" t="s">
        <v>294</v>
      </c>
      <c r="C23" s="41">
        <v>9299</v>
      </c>
      <c r="D23" s="63" t="s">
        <v>18</v>
      </c>
      <c r="E23" s="63">
        <f t="shared" si="0"/>
        <v>1</v>
      </c>
      <c r="F23" s="119" t="s">
        <v>342</v>
      </c>
      <c r="G23" s="93">
        <v>256771</v>
      </c>
      <c r="H23" s="64">
        <v>0</v>
      </c>
      <c r="I23" s="64">
        <v>8785</v>
      </c>
      <c r="J23" s="64"/>
      <c r="K23" s="64"/>
      <c r="L23" s="64"/>
      <c r="M23" s="64">
        <v>36000</v>
      </c>
      <c r="N23" s="64">
        <v>7623</v>
      </c>
      <c r="O23" s="64">
        <v>345</v>
      </c>
      <c r="P23" s="64">
        <v>0</v>
      </c>
      <c r="Q23" s="51">
        <f t="shared" si="1"/>
        <v>309524</v>
      </c>
      <c r="R23" s="28"/>
      <c r="S23" s="64">
        <v>79027</v>
      </c>
      <c r="T23" s="64">
        <v>0</v>
      </c>
      <c r="U23" s="64">
        <v>7648</v>
      </c>
      <c r="V23" s="64">
        <v>44641</v>
      </c>
      <c r="W23" s="64">
        <v>70145</v>
      </c>
      <c r="X23" s="64">
        <v>36662</v>
      </c>
      <c r="Y23" s="64">
        <v>10831</v>
      </c>
      <c r="Z23" s="64">
        <v>8484</v>
      </c>
      <c r="AA23" s="64"/>
      <c r="AB23" s="83">
        <f t="shared" si="2"/>
        <v>257438</v>
      </c>
      <c r="AC23" s="51">
        <f t="shared" si="3"/>
        <v>52086</v>
      </c>
      <c r="AD23" s="39"/>
      <c r="AE23" s="64">
        <v>659784</v>
      </c>
      <c r="AF23" s="64">
        <v>15936</v>
      </c>
      <c r="AG23" s="64">
        <v>346529</v>
      </c>
      <c r="AH23" s="64">
        <v>2561</v>
      </c>
      <c r="AI23" s="51">
        <f t="shared" si="4"/>
        <v>1024810</v>
      </c>
      <c r="AJ23" s="64">
        <v>45260</v>
      </c>
      <c r="AK23" s="51">
        <f t="shared" si="5"/>
        <v>979550</v>
      </c>
      <c r="AL23" s="39"/>
    </row>
    <row r="24" spans="1:47" ht="15.75" customHeight="1" x14ac:dyDescent="0.3">
      <c r="A24" s="3">
        <f t="shared" si="6"/>
        <v>21</v>
      </c>
      <c r="B24" s="41" t="s">
        <v>294</v>
      </c>
      <c r="C24" s="41">
        <v>9281</v>
      </c>
      <c r="D24" s="63" t="s">
        <v>8</v>
      </c>
      <c r="E24" s="63">
        <f t="shared" si="0"/>
        <v>1</v>
      </c>
      <c r="F24" s="119" t="s">
        <v>342</v>
      </c>
      <c r="G24" s="93">
        <v>62501</v>
      </c>
      <c r="H24" s="64">
        <v>849</v>
      </c>
      <c r="I24" s="64">
        <v>4055</v>
      </c>
      <c r="J24" s="64">
        <v>0</v>
      </c>
      <c r="K24" s="64">
        <v>140</v>
      </c>
      <c r="L24" s="64">
        <v>0</v>
      </c>
      <c r="M24" s="64">
        <v>88526</v>
      </c>
      <c r="N24" s="64">
        <v>2213</v>
      </c>
      <c r="O24" s="64">
        <v>1420</v>
      </c>
      <c r="P24" s="64">
        <v>3040</v>
      </c>
      <c r="Q24" s="51">
        <f t="shared" si="1"/>
        <v>162744</v>
      </c>
      <c r="R24" s="28"/>
      <c r="S24" s="64">
        <v>56808</v>
      </c>
      <c r="T24" s="64">
        <v>24000</v>
      </c>
      <c r="U24" s="64">
        <v>2908</v>
      </c>
      <c r="V24" s="64">
        <v>20809</v>
      </c>
      <c r="W24" s="64">
        <v>19351</v>
      </c>
      <c r="X24" s="64">
        <v>15628</v>
      </c>
      <c r="Y24" s="64">
        <v>7991</v>
      </c>
      <c r="Z24" s="64">
        <v>17355</v>
      </c>
      <c r="AA24" s="64">
        <v>9096</v>
      </c>
      <c r="AB24" s="83">
        <f t="shared" si="2"/>
        <v>173946</v>
      </c>
      <c r="AC24" s="51">
        <f t="shared" si="3"/>
        <v>-11202</v>
      </c>
      <c r="AD24" s="39"/>
      <c r="AE24" s="64">
        <v>1847600</v>
      </c>
      <c r="AF24" s="64">
        <v>26645</v>
      </c>
      <c r="AG24" s="64">
        <v>65054</v>
      </c>
      <c r="AH24" s="64"/>
      <c r="AI24" s="51">
        <f t="shared" si="4"/>
        <v>1939299</v>
      </c>
      <c r="AJ24" s="64">
        <v>41887</v>
      </c>
      <c r="AK24" s="51">
        <f t="shared" si="5"/>
        <v>1897412</v>
      </c>
      <c r="AL24" s="39"/>
    </row>
    <row r="25" spans="1:47" ht="15.75" customHeight="1" x14ac:dyDescent="0.3">
      <c r="A25" s="3">
        <f t="shared" si="6"/>
        <v>22</v>
      </c>
      <c r="B25" s="41" t="s">
        <v>294</v>
      </c>
      <c r="C25" s="41">
        <v>18299</v>
      </c>
      <c r="D25" s="63" t="s">
        <v>280</v>
      </c>
      <c r="E25" s="63">
        <f t="shared" si="0"/>
        <v>1</v>
      </c>
      <c r="F25" s="119" t="s">
        <v>342</v>
      </c>
      <c r="G25" s="93">
        <v>50176</v>
      </c>
      <c r="H25" s="64">
        <v>0</v>
      </c>
      <c r="I25" s="64">
        <v>2850</v>
      </c>
      <c r="J25" s="64">
        <v>0</v>
      </c>
      <c r="K25" s="64"/>
      <c r="L25" s="64">
        <v>0</v>
      </c>
      <c r="M25" s="64">
        <v>0</v>
      </c>
      <c r="N25" s="64">
        <v>0</v>
      </c>
      <c r="O25" s="64">
        <v>0</v>
      </c>
      <c r="P25" s="64"/>
      <c r="Q25" s="51">
        <f t="shared" si="1"/>
        <v>53026</v>
      </c>
      <c r="R25" s="9"/>
      <c r="S25" s="64"/>
      <c r="T25" s="64"/>
      <c r="U25" s="64">
        <v>32578</v>
      </c>
      <c r="V25" s="64">
        <v>6098</v>
      </c>
      <c r="W25" s="64"/>
      <c r="X25" s="64">
        <v>12439</v>
      </c>
      <c r="Y25" s="64">
        <v>2550</v>
      </c>
      <c r="Z25" s="64"/>
      <c r="AA25" s="64">
        <v>0</v>
      </c>
      <c r="AB25" s="83">
        <f t="shared" si="2"/>
        <v>53665</v>
      </c>
      <c r="AC25" s="51">
        <f t="shared" si="3"/>
        <v>-639</v>
      </c>
      <c r="AD25" s="39"/>
      <c r="AE25" s="64">
        <v>0</v>
      </c>
      <c r="AF25" s="64">
        <v>0</v>
      </c>
      <c r="AG25" s="64">
        <v>0</v>
      </c>
      <c r="AH25" s="64">
        <v>0</v>
      </c>
      <c r="AI25" s="51">
        <f t="shared" si="4"/>
        <v>0</v>
      </c>
      <c r="AJ25" s="64">
        <v>0</v>
      </c>
      <c r="AK25" s="51">
        <f t="shared" si="5"/>
        <v>0</v>
      </c>
      <c r="AL25" s="39"/>
    </row>
    <row r="26" spans="1:47" ht="15.75" customHeight="1" x14ac:dyDescent="0.3">
      <c r="A26" s="3">
        <f t="shared" si="6"/>
        <v>23</v>
      </c>
      <c r="B26" s="41" t="s">
        <v>294</v>
      </c>
      <c r="C26" s="41">
        <v>18304</v>
      </c>
      <c r="D26" s="63" t="s">
        <v>279</v>
      </c>
      <c r="E26" s="63">
        <f t="shared" si="0"/>
        <v>1</v>
      </c>
      <c r="F26" s="119" t="s">
        <v>342</v>
      </c>
      <c r="G26" s="93">
        <v>27378</v>
      </c>
      <c r="H26" s="64">
        <v>0</v>
      </c>
      <c r="I26" s="64">
        <v>4205</v>
      </c>
      <c r="J26" s="64">
        <v>0</v>
      </c>
      <c r="K26" s="64">
        <v>2400</v>
      </c>
      <c r="L26" s="64">
        <v>0</v>
      </c>
      <c r="M26" s="64"/>
      <c r="N26" s="64">
        <v>0</v>
      </c>
      <c r="O26" s="64">
        <v>0</v>
      </c>
      <c r="P26" s="64">
        <v>9542</v>
      </c>
      <c r="Q26" s="51">
        <f t="shared" si="1"/>
        <v>43525</v>
      </c>
      <c r="R26" s="9"/>
      <c r="S26" s="64">
        <v>8736</v>
      </c>
      <c r="T26" s="64">
        <v>0</v>
      </c>
      <c r="U26" s="64">
        <v>1629</v>
      </c>
      <c r="V26" s="64">
        <v>1597</v>
      </c>
      <c r="W26" s="64">
        <v>5200</v>
      </c>
      <c r="X26" s="64">
        <v>10358</v>
      </c>
      <c r="Y26" s="64">
        <v>0</v>
      </c>
      <c r="Z26" s="64">
        <v>4335</v>
      </c>
      <c r="AA26" s="64">
        <v>10755</v>
      </c>
      <c r="AB26" s="83">
        <f t="shared" si="2"/>
        <v>42610</v>
      </c>
      <c r="AC26" s="51">
        <f t="shared" si="3"/>
        <v>915</v>
      </c>
      <c r="AD26" s="39"/>
      <c r="AE26" s="64">
        <v>0</v>
      </c>
      <c r="AF26" s="64"/>
      <c r="AG26" s="64"/>
      <c r="AH26" s="64">
        <v>0</v>
      </c>
      <c r="AI26" s="51">
        <f t="shared" si="4"/>
        <v>0</v>
      </c>
      <c r="AJ26" s="64">
        <v>0</v>
      </c>
      <c r="AK26" s="51">
        <f t="shared" si="5"/>
        <v>0</v>
      </c>
      <c r="AL26" s="39"/>
    </row>
    <row r="27" spans="1:47" ht="15.75" customHeight="1" x14ac:dyDescent="0.3">
      <c r="A27" s="3">
        <f t="shared" si="6"/>
        <v>24</v>
      </c>
      <c r="B27" s="41" t="s">
        <v>294</v>
      </c>
      <c r="C27" s="41">
        <v>9300</v>
      </c>
      <c r="D27" s="63" t="s">
        <v>254</v>
      </c>
      <c r="E27" s="63">
        <f t="shared" si="0"/>
        <v>1</v>
      </c>
      <c r="F27" s="119" t="s">
        <v>342</v>
      </c>
      <c r="G27" s="93">
        <v>232226</v>
      </c>
      <c r="H27" s="64">
        <v>0</v>
      </c>
      <c r="I27" s="64">
        <v>1686</v>
      </c>
      <c r="J27" s="64">
        <v>0</v>
      </c>
      <c r="K27" s="64">
        <v>7000</v>
      </c>
      <c r="L27" s="64">
        <v>0</v>
      </c>
      <c r="M27" s="64">
        <v>13048</v>
      </c>
      <c r="N27" s="64">
        <v>3792</v>
      </c>
      <c r="O27" s="64">
        <v>4972</v>
      </c>
      <c r="P27" s="64">
        <v>50</v>
      </c>
      <c r="Q27" s="51">
        <f t="shared" si="1"/>
        <v>262774</v>
      </c>
      <c r="R27" s="9"/>
      <c r="S27" s="64">
        <v>65146</v>
      </c>
      <c r="T27" s="64">
        <v>4012</v>
      </c>
      <c r="U27" s="64">
        <v>20942</v>
      </c>
      <c r="V27" s="64">
        <v>52858</v>
      </c>
      <c r="W27" s="64">
        <v>34061</v>
      </c>
      <c r="X27" s="64">
        <v>38163</v>
      </c>
      <c r="Y27" s="64">
        <v>10957</v>
      </c>
      <c r="Z27" s="64">
        <v>16613</v>
      </c>
      <c r="AA27" s="64"/>
      <c r="AB27" s="83">
        <f t="shared" si="2"/>
        <v>242752</v>
      </c>
      <c r="AC27" s="51">
        <f t="shared" si="3"/>
        <v>20022</v>
      </c>
      <c r="AD27" s="39"/>
      <c r="AE27" s="64">
        <v>5200847</v>
      </c>
      <c r="AF27" s="64">
        <v>39280</v>
      </c>
      <c r="AG27" s="64">
        <v>130044</v>
      </c>
      <c r="AH27" s="64">
        <v>18554</v>
      </c>
      <c r="AI27" s="51">
        <f t="shared" si="4"/>
        <v>5388725</v>
      </c>
      <c r="AJ27" s="64">
        <v>27391</v>
      </c>
      <c r="AK27" s="51">
        <f t="shared" si="5"/>
        <v>5361334</v>
      </c>
      <c r="AL27" s="39"/>
    </row>
    <row r="28" spans="1:47" ht="15.75" customHeight="1" x14ac:dyDescent="0.3">
      <c r="A28" s="3">
        <f t="shared" si="6"/>
        <v>25</v>
      </c>
      <c r="B28" s="41" t="s">
        <v>294</v>
      </c>
      <c r="C28" s="41">
        <v>9303</v>
      </c>
      <c r="D28" s="63" t="s">
        <v>221</v>
      </c>
      <c r="E28" s="63">
        <f t="shared" si="0"/>
        <v>1</v>
      </c>
      <c r="F28" s="119" t="s">
        <v>342</v>
      </c>
      <c r="G28" s="93">
        <v>50209</v>
      </c>
      <c r="H28" s="64"/>
      <c r="I28" s="64">
        <v>0</v>
      </c>
      <c r="J28" s="64">
        <v>0</v>
      </c>
      <c r="K28" s="64"/>
      <c r="L28" s="64">
        <v>0</v>
      </c>
      <c r="M28" s="64">
        <v>28962</v>
      </c>
      <c r="N28" s="64">
        <v>91</v>
      </c>
      <c r="O28" s="64">
        <v>38798</v>
      </c>
      <c r="P28" s="64">
        <v>4582</v>
      </c>
      <c r="Q28" s="51">
        <f t="shared" si="1"/>
        <v>122642</v>
      </c>
      <c r="R28" s="28"/>
      <c r="S28" s="64">
        <v>59172</v>
      </c>
      <c r="T28" s="64">
        <v>0</v>
      </c>
      <c r="U28" s="64">
        <v>2385</v>
      </c>
      <c r="V28" s="64">
        <v>4079</v>
      </c>
      <c r="W28" s="64">
        <v>36701</v>
      </c>
      <c r="X28" s="64">
        <v>22587</v>
      </c>
      <c r="Y28" s="64">
        <v>0</v>
      </c>
      <c r="Z28" s="64"/>
      <c r="AA28" s="64"/>
      <c r="AB28" s="83">
        <f t="shared" si="2"/>
        <v>124924</v>
      </c>
      <c r="AC28" s="51">
        <f t="shared" si="3"/>
        <v>-2282</v>
      </c>
      <c r="AD28" s="39"/>
      <c r="AE28" s="64">
        <v>2970000</v>
      </c>
      <c r="AF28" s="64">
        <v>75515</v>
      </c>
      <c r="AG28" s="64">
        <v>17474</v>
      </c>
      <c r="AH28" s="64">
        <v>0</v>
      </c>
      <c r="AI28" s="51">
        <f t="shared" si="4"/>
        <v>3062989</v>
      </c>
      <c r="AJ28" s="64">
        <v>0</v>
      </c>
      <c r="AK28" s="51">
        <f t="shared" si="5"/>
        <v>3062989</v>
      </c>
      <c r="AL28" s="39"/>
    </row>
    <row r="29" spans="1:47" ht="15.75" customHeight="1" x14ac:dyDescent="0.3">
      <c r="A29" s="3">
        <f t="shared" si="6"/>
        <v>26</v>
      </c>
      <c r="B29" s="41" t="s">
        <v>294</v>
      </c>
      <c r="C29" s="41">
        <v>9285</v>
      </c>
      <c r="D29" s="63" t="s">
        <v>16</v>
      </c>
      <c r="E29" s="63">
        <f t="shared" si="0"/>
        <v>1</v>
      </c>
      <c r="F29" s="119" t="s">
        <v>342</v>
      </c>
      <c r="G29" s="93">
        <v>78813</v>
      </c>
      <c r="H29" s="64"/>
      <c r="I29" s="64">
        <v>7970</v>
      </c>
      <c r="J29" s="64">
        <v>0</v>
      </c>
      <c r="K29" s="64"/>
      <c r="L29" s="64">
        <v>200</v>
      </c>
      <c r="M29" s="64">
        <v>18314</v>
      </c>
      <c r="N29" s="64">
        <v>1606</v>
      </c>
      <c r="O29" s="64">
        <v>6911</v>
      </c>
      <c r="P29" s="64">
        <v>2300</v>
      </c>
      <c r="Q29" s="51">
        <f t="shared" si="1"/>
        <v>116114</v>
      </c>
      <c r="R29" s="28"/>
      <c r="S29" s="64">
        <v>56913</v>
      </c>
      <c r="T29" s="64">
        <v>0</v>
      </c>
      <c r="U29" s="64">
        <v>2817</v>
      </c>
      <c r="V29" s="64">
        <v>0</v>
      </c>
      <c r="W29" s="64">
        <v>26106</v>
      </c>
      <c r="X29" s="64">
        <v>32567</v>
      </c>
      <c r="Y29" s="64">
        <v>2547</v>
      </c>
      <c r="Z29" s="64">
        <v>1085</v>
      </c>
      <c r="AA29" s="64"/>
      <c r="AB29" s="83">
        <f t="shared" si="2"/>
        <v>122035</v>
      </c>
      <c r="AC29" s="51">
        <f t="shared" si="3"/>
        <v>-5921</v>
      </c>
      <c r="AD29" s="39"/>
      <c r="AE29" s="64">
        <v>3798693</v>
      </c>
      <c r="AF29" s="64">
        <v>8348</v>
      </c>
      <c r="AG29" s="64">
        <v>91738</v>
      </c>
      <c r="AH29" s="64">
        <v>3148</v>
      </c>
      <c r="AI29" s="51">
        <f t="shared" si="4"/>
        <v>3901927</v>
      </c>
      <c r="AJ29" s="64">
        <v>6200</v>
      </c>
      <c r="AK29" s="51">
        <f t="shared" si="5"/>
        <v>3895727</v>
      </c>
      <c r="AL29" s="39"/>
    </row>
    <row r="30" spans="1:47" ht="15.75" customHeight="1" x14ac:dyDescent="0.3">
      <c r="A30" s="3">
        <f t="shared" si="6"/>
        <v>27</v>
      </c>
      <c r="B30" s="41" t="s">
        <v>294</v>
      </c>
      <c r="C30" s="41">
        <v>9304</v>
      </c>
      <c r="D30" s="63" t="s">
        <v>36</v>
      </c>
      <c r="E30" s="63">
        <f t="shared" si="0"/>
        <v>1</v>
      </c>
      <c r="F30" s="119" t="s">
        <v>342</v>
      </c>
      <c r="G30" s="93">
        <v>57627</v>
      </c>
      <c r="H30" s="64">
        <v>0</v>
      </c>
      <c r="I30" s="64">
        <v>12031</v>
      </c>
      <c r="J30" s="64">
        <v>0</v>
      </c>
      <c r="K30" s="64">
        <v>0</v>
      </c>
      <c r="L30" s="64"/>
      <c r="M30" s="64">
        <v>40127</v>
      </c>
      <c r="N30" s="64">
        <v>25001</v>
      </c>
      <c r="O30" s="64">
        <v>346</v>
      </c>
      <c r="P30" s="64">
        <v>0</v>
      </c>
      <c r="Q30" s="51">
        <f t="shared" si="1"/>
        <v>135132</v>
      </c>
      <c r="R30" s="28"/>
      <c r="S30" s="64">
        <v>225</v>
      </c>
      <c r="T30" s="64"/>
      <c r="U30" s="64"/>
      <c r="V30" s="64">
        <v>14913</v>
      </c>
      <c r="W30" s="64">
        <v>86943</v>
      </c>
      <c r="X30" s="64">
        <v>18901</v>
      </c>
      <c r="Y30" s="64">
        <v>800</v>
      </c>
      <c r="Z30" s="64">
        <v>9428</v>
      </c>
      <c r="AA30" s="64">
        <v>2407</v>
      </c>
      <c r="AB30" s="83">
        <f t="shared" si="2"/>
        <v>133617</v>
      </c>
      <c r="AC30" s="51">
        <f t="shared" si="3"/>
        <v>1515</v>
      </c>
      <c r="AD30" s="39"/>
      <c r="AE30" s="64">
        <v>2628366</v>
      </c>
      <c r="AF30" s="64">
        <v>8952</v>
      </c>
      <c r="AG30" s="64">
        <v>807095</v>
      </c>
      <c r="AH30" s="64">
        <v>8391</v>
      </c>
      <c r="AI30" s="51">
        <f t="shared" si="4"/>
        <v>3452804</v>
      </c>
      <c r="AJ30" s="64">
        <v>8558</v>
      </c>
      <c r="AK30" s="51">
        <f t="shared" si="5"/>
        <v>3444246</v>
      </c>
      <c r="AL30" s="39"/>
    </row>
    <row r="31" spans="1:47" ht="15.75" customHeight="1" x14ac:dyDescent="0.3">
      <c r="A31" s="3">
        <f t="shared" si="6"/>
        <v>28</v>
      </c>
      <c r="B31" s="41" t="s">
        <v>294</v>
      </c>
      <c r="C31" s="41">
        <v>9305</v>
      </c>
      <c r="D31" s="63" t="s">
        <v>37</v>
      </c>
      <c r="E31" s="63">
        <f t="shared" si="0"/>
        <v>1</v>
      </c>
      <c r="F31" s="119" t="s">
        <v>342</v>
      </c>
      <c r="G31" s="93">
        <v>198558</v>
      </c>
      <c r="H31" s="64">
        <v>4050</v>
      </c>
      <c r="I31" s="64">
        <v>4227</v>
      </c>
      <c r="J31" s="64"/>
      <c r="K31" s="64">
        <v>65392</v>
      </c>
      <c r="L31" s="64"/>
      <c r="M31" s="64">
        <v>99345</v>
      </c>
      <c r="N31" s="64">
        <v>13915</v>
      </c>
      <c r="O31" s="64">
        <v>36729</v>
      </c>
      <c r="P31" s="64">
        <v>1944</v>
      </c>
      <c r="Q31" s="51">
        <f t="shared" si="1"/>
        <v>424160</v>
      </c>
      <c r="R31" s="28"/>
      <c r="S31" s="64">
        <v>61166</v>
      </c>
      <c r="T31" s="64">
        <v>28599</v>
      </c>
      <c r="U31" s="64">
        <v>32119</v>
      </c>
      <c r="V31" s="64">
        <v>85852</v>
      </c>
      <c r="W31" s="64">
        <v>122971</v>
      </c>
      <c r="X31" s="64">
        <v>25944</v>
      </c>
      <c r="Y31" s="64">
        <v>25580</v>
      </c>
      <c r="Z31" s="64">
        <v>0</v>
      </c>
      <c r="AA31" s="64">
        <v>30000</v>
      </c>
      <c r="AB31" s="83">
        <f t="shared" si="2"/>
        <v>412231</v>
      </c>
      <c r="AC31" s="51">
        <f t="shared" si="3"/>
        <v>11929</v>
      </c>
      <c r="AD31" s="39"/>
      <c r="AE31" s="64">
        <v>6720253</v>
      </c>
      <c r="AF31" s="64">
        <v>249604</v>
      </c>
      <c r="AG31" s="64">
        <v>541106</v>
      </c>
      <c r="AH31" s="64">
        <v>10697</v>
      </c>
      <c r="AI31" s="51">
        <f t="shared" si="4"/>
        <v>7521660</v>
      </c>
      <c r="AJ31" s="64">
        <v>44621</v>
      </c>
      <c r="AK31" s="51">
        <f t="shared" si="5"/>
        <v>7477039</v>
      </c>
      <c r="AL31" s="39"/>
    </row>
    <row r="32" spans="1:47" ht="15.75" customHeight="1" x14ac:dyDescent="0.3">
      <c r="A32" s="3">
        <f t="shared" si="6"/>
        <v>29</v>
      </c>
      <c r="B32" s="41" t="s">
        <v>294</v>
      </c>
      <c r="C32" s="41">
        <v>9306</v>
      </c>
      <c r="D32" s="63" t="s">
        <v>19</v>
      </c>
      <c r="E32" s="63">
        <f t="shared" si="0"/>
        <v>1</v>
      </c>
      <c r="F32" s="119" t="s">
        <v>342</v>
      </c>
      <c r="G32" s="93">
        <v>144025</v>
      </c>
      <c r="H32" s="64"/>
      <c r="I32" s="64">
        <v>100</v>
      </c>
      <c r="J32" s="64">
        <v>0</v>
      </c>
      <c r="K32" s="64">
        <v>0</v>
      </c>
      <c r="L32" s="64">
        <v>0</v>
      </c>
      <c r="M32" s="64">
        <v>5948</v>
      </c>
      <c r="N32" s="64">
        <v>183</v>
      </c>
      <c r="O32" s="64">
        <v>8310</v>
      </c>
      <c r="P32" s="64">
        <v>9674</v>
      </c>
      <c r="Q32" s="51">
        <f t="shared" si="1"/>
        <v>168240</v>
      </c>
      <c r="R32" s="28"/>
      <c r="S32" s="64">
        <v>57288</v>
      </c>
      <c r="T32" s="64">
        <v>25518</v>
      </c>
      <c r="U32" s="64">
        <v>25632</v>
      </c>
      <c r="V32" s="64">
        <v>29389</v>
      </c>
      <c r="W32" s="64">
        <v>15771</v>
      </c>
      <c r="X32" s="64">
        <v>5612</v>
      </c>
      <c r="Y32" s="64"/>
      <c r="Z32" s="64">
        <v>16625</v>
      </c>
      <c r="AA32" s="64"/>
      <c r="AB32" s="83">
        <f t="shared" si="2"/>
        <v>175835</v>
      </c>
      <c r="AC32" s="51">
        <f t="shared" si="3"/>
        <v>-7595</v>
      </c>
      <c r="AD32" s="39"/>
      <c r="AE32" s="64">
        <v>0</v>
      </c>
      <c r="AF32" s="64">
        <v>0</v>
      </c>
      <c r="AG32" s="64">
        <v>27177</v>
      </c>
      <c r="AH32" s="64">
        <v>0</v>
      </c>
      <c r="AI32" s="51">
        <f t="shared" si="4"/>
        <v>27177</v>
      </c>
      <c r="AJ32" s="64">
        <v>0</v>
      </c>
      <c r="AK32" s="51">
        <f t="shared" si="5"/>
        <v>27177</v>
      </c>
      <c r="AL32" s="39"/>
    </row>
    <row r="33" spans="1:148" ht="15.75" customHeight="1" x14ac:dyDescent="0.3">
      <c r="A33" s="3">
        <f t="shared" si="6"/>
        <v>30</v>
      </c>
      <c r="B33" s="41" t="s">
        <v>294</v>
      </c>
      <c r="C33" s="41">
        <v>9282</v>
      </c>
      <c r="D33" s="63" t="s">
        <v>11</v>
      </c>
      <c r="E33" s="63">
        <f t="shared" si="0"/>
        <v>1</v>
      </c>
      <c r="F33" s="119" t="s">
        <v>342</v>
      </c>
      <c r="G33" s="93">
        <v>303459</v>
      </c>
      <c r="H33" s="64">
        <v>949</v>
      </c>
      <c r="I33" s="64">
        <v>78529</v>
      </c>
      <c r="J33" s="64">
        <v>782288</v>
      </c>
      <c r="K33" s="64">
        <v>5000</v>
      </c>
      <c r="L33" s="64">
        <v>0</v>
      </c>
      <c r="M33" s="64">
        <v>4060</v>
      </c>
      <c r="N33" s="64">
        <v>3622</v>
      </c>
      <c r="O33" s="64">
        <v>19856</v>
      </c>
      <c r="P33" s="64">
        <v>328</v>
      </c>
      <c r="Q33" s="51">
        <f t="shared" si="1"/>
        <v>1198091</v>
      </c>
      <c r="R33" s="28"/>
      <c r="S33" s="64">
        <v>60764</v>
      </c>
      <c r="T33" s="64">
        <v>21600</v>
      </c>
      <c r="U33" s="64">
        <v>2639</v>
      </c>
      <c r="V33" s="64">
        <v>135008</v>
      </c>
      <c r="W33" s="64">
        <v>26453</v>
      </c>
      <c r="X33" s="64">
        <v>50477</v>
      </c>
      <c r="Y33" s="64">
        <v>51067</v>
      </c>
      <c r="Z33" s="64">
        <v>61838</v>
      </c>
      <c r="AA33" s="64">
        <v>117179</v>
      </c>
      <c r="AB33" s="83">
        <f t="shared" si="2"/>
        <v>527025</v>
      </c>
      <c r="AC33" s="51">
        <f t="shared" si="3"/>
        <v>671066</v>
      </c>
      <c r="AD33" s="39"/>
      <c r="AE33" s="64">
        <v>2920000</v>
      </c>
      <c r="AF33" s="64">
        <v>19117</v>
      </c>
      <c r="AG33" s="64">
        <v>849717</v>
      </c>
      <c r="AH33" s="64">
        <v>19712</v>
      </c>
      <c r="AI33" s="51">
        <f t="shared" si="4"/>
        <v>3808546</v>
      </c>
      <c r="AJ33" s="64">
        <v>429050</v>
      </c>
      <c r="AK33" s="51">
        <f t="shared" si="5"/>
        <v>3379496</v>
      </c>
      <c r="AL33" s="39"/>
    </row>
    <row r="34" spans="1:148" ht="15.75" customHeight="1" x14ac:dyDescent="0.3">
      <c r="A34" s="3">
        <f t="shared" si="6"/>
        <v>31</v>
      </c>
      <c r="B34" s="41" t="s">
        <v>294</v>
      </c>
      <c r="C34" s="41">
        <v>9283</v>
      </c>
      <c r="D34" s="63" t="s">
        <v>9</v>
      </c>
      <c r="E34" s="63">
        <f t="shared" si="0"/>
        <v>1</v>
      </c>
      <c r="F34" s="119" t="s">
        <v>342</v>
      </c>
      <c r="G34" s="93">
        <v>66499</v>
      </c>
      <c r="H34" s="64">
        <v>0</v>
      </c>
      <c r="I34" s="64">
        <v>4259</v>
      </c>
      <c r="J34" s="64">
        <v>0</v>
      </c>
      <c r="K34" s="64">
        <v>12946</v>
      </c>
      <c r="L34" s="64"/>
      <c r="M34" s="64">
        <v>62977</v>
      </c>
      <c r="N34" s="64">
        <v>17732</v>
      </c>
      <c r="O34" s="64">
        <v>5730</v>
      </c>
      <c r="P34" s="64"/>
      <c r="Q34" s="51">
        <f t="shared" ref="Q34:Q65" si="7">SUM(G34:P34)</f>
        <v>170143</v>
      </c>
      <c r="R34" s="9"/>
      <c r="S34" s="64">
        <v>65248</v>
      </c>
      <c r="T34" s="64">
        <v>10400</v>
      </c>
      <c r="U34" s="64">
        <v>19558</v>
      </c>
      <c r="V34" s="64">
        <v>13171</v>
      </c>
      <c r="W34" s="64">
        <v>11640</v>
      </c>
      <c r="X34" s="64">
        <v>15534</v>
      </c>
      <c r="Y34" s="64">
        <v>14489</v>
      </c>
      <c r="Z34" s="64">
        <v>0</v>
      </c>
      <c r="AA34" s="64"/>
      <c r="AB34" s="83">
        <f t="shared" ref="AB34:AB65" si="8">SUM(S34:AA34)</f>
        <v>150040</v>
      </c>
      <c r="AC34" s="51">
        <f t="shared" ref="AC34:AC65" si="9">+Q34-AB34</f>
        <v>20103</v>
      </c>
      <c r="AD34" s="39"/>
      <c r="AE34" s="64">
        <v>4100000</v>
      </c>
      <c r="AF34" s="64">
        <v>0</v>
      </c>
      <c r="AG34" s="64">
        <v>543327</v>
      </c>
      <c r="AH34" s="64">
        <v>4817</v>
      </c>
      <c r="AI34" s="51">
        <f t="shared" ref="AI34:AI65" si="10">SUM(AE34:AH34)</f>
        <v>4648144</v>
      </c>
      <c r="AJ34" s="64">
        <v>453</v>
      </c>
      <c r="AK34" s="51">
        <f t="shared" ref="AK34:AK65" si="11">+AI34-AJ34</f>
        <v>4647691</v>
      </c>
      <c r="AL34" s="39"/>
    </row>
    <row r="35" spans="1:148" ht="15.75" customHeight="1" x14ac:dyDescent="0.3">
      <c r="A35" s="3">
        <f t="shared" si="6"/>
        <v>32</v>
      </c>
      <c r="B35" s="41" t="s">
        <v>294</v>
      </c>
      <c r="C35" s="41">
        <v>9308</v>
      </c>
      <c r="D35" s="63" t="s">
        <v>39</v>
      </c>
      <c r="E35" s="63">
        <f t="shared" si="0"/>
        <v>1</v>
      </c>
      <c r="F35" s="119" t="s">
        <v>342</v>
      </c>
      <c r="G35" s="93">
        <v>82208</v>
      </c>
      <c r="H35" s="64"/>
      <c r="I35" s="64">
        <v>6973</v>
      </c>
      <c r="J35" s="64">
        <v>34140</v>
      </c>
      <c r="K35" s="64">
        <v>0</v>
      </c>
      <c r="L35" s="64">
        <v>0</v>
      </c>
      <c r="M35" s="64"/>
      <c r="N35" s="64">
        <v>7154</v>
      </c>
      <c r="O35" s="64">
        <v>3878</v>
      </c>
      <c r="P35" s="64"/>
      <c r="Q35" s="51">
        <f t="shared" si="7"/>
        <v>134353</v>
      </c>
      <c r="R35" s="6"/>
      <c r="S35" s="64">
        <v>70330</v>
      </c>
      <c r="T35" s="64">
        <v>0</v>
      </c>
      <c r="U35" s="64"/>
      <c r="V35" s="64">
        <v>965</v>
      </c>
      <c r="W35" s="64">
        <v>16282</v>
      </c>
      <c r="X35" s="64">
        <v>12024</v>
      </c>
      <c r="Y35" s="64">
        <v>7311</v>
      </c>
      <c r="Z35" s="64">
        <v>0</v>
      </c>
      <c r="AA35" s="64">
        <v>19020</v>
      </c>
      <c r="AB35" s="83">
        <f t="shared" si="8"/>
        <v>125932</v>
      </c>
      <c r="AC35" s="51">
        <f t="shared" si="9"/>
        <v>8421</v>
      </c>
      <c r="AD35" s="39"/>
      <c r="AE35" s="64">
        <v>50726</v>
      </c>
      <c r="AF35" s="64">
        <v>81181</v>
      </c>
      <c r="AG35" s="64">
        <v>269868</v>
      </c>
      <c r="AH35" s="64">
        <v>1108</v>
      </c>
      <c r="AI35" s="51">
        <f t="shared" si="10"/>
        <v>402883</v>
      </c>
      <c r="AJ35" s="64">
        <v>16139</v>
      </c>
      <c r="AK35" s="51">
        <f t="shared" si="11"/>
        <v>386744</v>
      </c>
      <c r="AL35" s="39"/>
    </row>
    <row r="36" spans="1:148" ht="15.75" customHeight="1" x14ac:dyDescent="0.3">
      <c r="A36" s="3">
        <f t="shared" si="6"/>
        <v>33</v>
      </c>
      <c r="B36" s="41" t="s">
        <v>294</v>
      </c>
      <c r="C36" s="41">
        <v>9320</v>
      </c>
      <c r="D36" s="63" t="s">
        <v>38</v>
      </c>
      <c r="E36" s="63" t="str">
        <f t="shared" ref="E36:E66" si="12">IF(F36="Y",1," ")</f>
        <v xml:space="preserve"> </v>
      </c>
      <c r="F36" s="119" t="s">
        <v>305</v>
      </c>
      <c r="G36" s="93">
        <v>145460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35400</v>
      </c>
      <c r="N36" s="64">
        <v>3367</v>
      </c>
      <c r="O36" s="64">
        <v>64985</v>
      </c>
      <c r="P36" s="64">
        <v>0</v>
      </c>
      <c r="Q36" s="51">
        <f t="shared" si="7"/>
        <v>249212</v>
      </c>
      <c r="R36" s="28"/>
      <c r="S36" s="64">
        <v>121216</v>
      </c>
      <c r="T36" s="64">
        <v>0</v>
      </c>
      <c r="U36" s="64">
        <v>0</v>
      </c>
      <c r="V36" s="64">
        <v>0</v>
      </c>
      <c r="W36" s="64">
        <v>49520</v>
      </c>
      <c r="X36" s="64">
        <v>78444</v>
      </c>
      <c r="Y36" s="64">
        <v>0</v>
      </c>
      <c r="Z36" s="64">
        <v>0</v>
      </c>
      <c r="AA36" s="64">
        <v>0</v>
      </c>
      <c r="AB36" s="83">
        <f t="shared" si="8"/>
        <v>249180</v>
      </c>
      <c r="AC36" s="51">
        <f t="shared" si="9"/>
        <v>32</v>
      </c>
      <c r="AD36" s="39"/>
      <c r="AE36" s="64">
        <v>2108331</v>
      </c>
      <c r="AF36" s="64">
        <v>188887</v>
      </c>
      <c r="AG36" s="64">
        <v>175517</v>
      </c>
      <c r="AH36" s="64">
        <v>2923</v>
      </c>
      <c r="AI36" s="51">
        <f t="shared" si="10"/>
        <v>2475658</v>
      </c>
      <c r="AJ36" s="64">
        <v>4557</v>
      </c>
      <c r="AK36" s="51">
        <f t="shared" si="11"/>
        <v>2471101</v>
      </c>
      <c r="AL36" s="39"/>
    </row>
    <row r="37" spans="1:148" ht="15.75" customHeight="1" x14ac:dyDescent="0.3">
      <c r="A37" s="3">
        <f t="shared" si="6"/>
        <v>34</v>
      </c>
      <c r="B37" s="41" t="s">
        <v>294</v>
      </c>
      <c r="C37" s="41">
        <v>9307</v>
      </c>
      <c r="D37" s="63" t="s">
        <v>20</v>
      </c>
      <c r="E37" s="63">
        <f t="shared" si="12"/>
        <v>1</v>
      </c>
      <c r="F37" s="119" t="s">
        <v>342</v>
      </c>
      <c r="G37" s="93">
        <v>87736</v>
      </c>
      <c r="H37" s="64">
        <v>0</v>
      </c>
      <c r="I37" s="64">
        <v>0</v>
      </c>
      <c r="J37" s="64">
        <v>0</v>
      </c>
      <c r="K37" s="64">
        <v>0</v>
      </c>
      <c r="L37" s="64"/>
      <c r="M37" s="64">
        <v>28618</v>
      </c>
      <c r="N37" s="64">
        <v>3570</v>
      </c>
      <c r="O37" s="64">
        <v>435</v>
      </c>
      <c r="P37" s="64"/>
      <c r="Q37" s="51">
        <f t="shared" si="7"/>
        <v>120359</v>
      </c>
      <c r="R37" s="28"/>
      <c r="S37" s="64">
        <v>55940</v>
      </c>
      <c r="T37" s="64"/>
      <c r="U37" s="64">
        <v>163</v>
      </c>
      <c r="V37" s="64"/>
      <c r="W37" s="64">
        <v>24373</v>
      </c>
      <c r="X37" s="64">
        <v>26633</v>
      </c>
      <c r="Y37" s="64">
        <v>5231</v>
      </c>
      <c r="Z37" s="64"/>
      <c r="AA37" s="64"/>
      <c r="AB37" s="83">
        <f t="shared" si="8"/>
        <v>112340</v>
      </c>
      <c r="AC37" s="51">
        <f t="shared" si="9"/>
        <v>8019</v>
      </c>
      <c r="AD37" s="39"/>
      <c r="AE37" s="64">
        <v>1981239</v>
      </c>
      <c r="AF37" s="64">
        <v>5618</v>
      </c>
      <c r="AG37" s="64">
        <v>140351</v>
      </c>
      <c r="AH37" s="64">
        <v>790</v>
      </c>
      <c r="AI37" s="51">
        <f t="shared" si="10"/>
        <v>2127998</v>
      </c>
      <c r="AJ37" s="64">
        <v>2000</v>
      </c>
      <c r="AK37" s="51">
        <f t="shared" si="11"/>
        <v>2125998</v>
      </c>
      <c r="AL37" s="39"/>
    </row>
    <row r="38" spans="1:148" ht="15.75" customHeight="1" x14ac:dyDescent="0.3">
      <c r="A38" s="3">
        <f t="shared" si="6"/>
        <v>35</v>
      </c>
      <c r="B38" s="41" t="s">
        <v>294</v>
      </c>
      <c r="C38" s="41">
        <v>9341</v>
      </c>
      <c r="D38" s="63" t="s">
        <v>58</v>
      </c>
      <c r="E38" s="63">
        <f t="shared" si="12"/>
        <v>1</v>
      </c>
      <c r="F38" s="119" t="s">
        <v>342</v>
      </c>
      <c r="G38" s="93">
        <v>45343</v>
      </c>
      <c r="H38" s="64">
        <v>250</v>
      </c>
      <c r="I38" s="64"/>
      <c r="J38" s="64">
        <v>0</v>
      </c>
      <c r="K38" s="64">
        <v>0</v>
      </c>
      <c r="L38" s="64">
        <v>0</v>
      </c>
      <c r="M38" s="64">
        <v>114929</v>
      </c>
      <c r="N38" s="64">
        <v>4216</v>
      </c>
      <c r="O38" s="64">
        <v>45337</v>
      </c>
      <c r="P38" s="64">
        <v>1205</v>
      </c>
      <c r="Q38" s="51">
        <f t="shared" si="7"/>
        <v>211280</v>
      </c>
      <c r="R38" s="9"/>
      <c r="S38" s="64">
        <v>58861</v>
      </c>
      <c r="T38" s="64">
        <v>28912</v>
      </c>
      <c r="U38" s="64">
        <v>16078</v>
      </c>
      <c r="V38" s="64">
        <v>3592</v>
      </c>
      <c r="W38" s="64">
        <v>71460</v>
      </c>
      <c r="X38" s="64">
        <v>28559</v>
      </c>
      <c r="Y38" s="64">
        <v>11000</v>
      </c>
      <c r="Z38" s="64">
        <v>4420</v>
      </c>
      <c r="AA38" s="64">
        <v>3483</v>
      </c>
      <c r="AB38" s="83">
        <f t="shared" si="8"/>
        <v>226365</v>
      </c>
      <c r="AC38" s="51">
        <f t="shared" si="9"/>
        <v>-15085</v>
      </c>
      <c r="AD38" s="39"/>
      <c r="AE38" s="64">
        <v>4074146</v>
      </c>
      <c r="AF38" s="64">
        <v>977</v>
      </c>
      <c r="AG38" s="64">
        <v>104341</v>
      </c>
      <c r="AH38" s="64">
        <v>56058</v>
      </c>
      <c r="AI38" s="51">
        <f t="shared" si="10"/>
        <v>4235522</v>
      </c>
      <c r="AJ38" s="64">
        <v>16258</v>
      </c>
      <c r="AK38" s="51">
        <f t="shared" si="11"/>
        <v>4219264</v>
      </c>
      <c r="AL38" s="39"/>
    </row>
    <row r="39" spans="1:148" ht="15.75" customHeight="1" x14ac:dyDescent="0.3">
      <c r="A39" s="3">
        <f t="shared" si="6"/>
        <v>36</v>
      </c>
      <c r="B39" s="41" t="s">
        <v>294</v>
      </c>
      <c r="C39" s="41">
        <v>9342</v>
      </c>
      <c r="D39" s="63" t="s">
        <v>59</v>
      </c>
      <c r="E39" s="63">
        <f t="shared" si="12"/>
        <v>1</v>
      </c>
      <c r="F39" s="119" t="s">
        <v>342</v>
      </c>
      <c r="G39" s="93">
        <v>101965</v>
      </c>
      <c r="H39" s="64">
        <v>0</v>
      </c>
      <c r="I39" s="64">
        <v>0</v>
      </c>
      <c r="J39" s="64"/>
      <c r="K39" s="64"/>
      <c r="L39" s="64">
        <v>0</v>
      </c>
      <c r="M39" s="64">
        <v>77620</v>
      </c>
      <c r="N39" s="64">
        <v>345</v>
      </c>
      <c r="O39" s="64"/>
      <c r="P39" s="64">
        <v>0</v>
      </c>
      <c r="Q39" s="51">
        <f t="shared" si="7"/>
        <v>179930</v>
      </c>
      <c r="R39" s="9"/>
      <c r="S39" s="64">
        <v>55645</v>
      </c>
      <c r="T39" s="64">
        <v>0</v>
      </c>
      <c r="U39" s="64"/>
      <c r="V39" s="64"/>
      <c r="W39" s="64">
        <v>24997</v>
      </c>
      <c r="X39" s="64">
        <v>93798</v>
      </c>
      <c r="Y39" s="64">
        <v>0</v>
      </c>
      <c r="Z39" s="64">
        <v>0</v>
      </c>
      <c r="AA39" s="64">
        <v>10532</v>
      </c>
      <c r="AB39" s="83">
        <f t="shared" si="8"/>
        <v>184972</v>
      </c>
      <c r="AC39" s="51">
        <f t="shared" si="9"/>
        <v>-5042</v>
      </c>
      <c r="AD39" s="39"/>
      <c r="AE39" s="64">
        <v>4238000</v>
      </c>
      <c r="AF39" s="64">
        <v>313816</v>
      </c>
      <c r="AG39" s="64">
        <v>19426</v>
      </c>
      <c r="AH39" s="64">
        <v>0</v>
      </c>
      <c r="AI39" s="51">
        <f t="shared" si="10"/>
        <v>4571242</v>
      </c>
      <c r="AJ39" s="64">
        <v>202938</v>
      </c>
      <c r="AK39" s="51">
        <f t="shared" si="11"/>
        <v>4368304</v>
      </c>
      <c r="AL39" s="39"/>
    </row>
    <row r="40" spans="1:148" ht="15.75" customHeight="1" x14ac:dyDescent="0.3">
      <c r="A40" s="3">
        <f t="shared" si="6"/>
        <v>37</v>
      </c>
      <c r="B40" s="41" t="s">
        <v>294</v>
      </c>
      <c r="C40" s="41">
        <v>9309</v>
      </c>
      <c r="D40" s="63" t="s">
        <v>40</v>
      </c>
      <c r="E40" s="63" t="str">
        <f t="shared" si="12"/>
        <v xml:space="preserve"> </v>
      </c>
      <c r="F40" s="119" t="s">
        <v>305</v>
      </c>
      <c r="G40" s="93">
        <v>238566</v>
      </c>
      <c r="H40" s="64">
        <v>0</v>
      </c>
      <c r="I40" s="64"/>
      <c r="J40" s="64">
        <v>1130</v>
      </c>
      <c r="K40" s="64"/>
      <c r="L40" s="64">
        <v>0</v>
      </c>
      <c r="M40" s="64">
        <v>19561</v>
      </c>
      <c r="N40" s="64">
        <v>163</v>
      </c>
      <c r="O40" s="64"/>
      <c r="P40" s="64"/>
      <c r="Q40" s="51">
        <f t="shared" si="7"/>
        <v>259420</v>
      </c>
      <c r="R40" s="9"/>
      <c r="S40" s="64">
        <v>137085</v>
      </c>
      <c r="T40" s="64">
        <v>15548</v>
      </c>
      <c r="U40" s="64">
        <v>2940</v>
      </c>
      <c r="V40" s="64">
        <v>16640</v>
      </c>
      <c r="W40" s="64">
        <v>68152</v>
      </c>
      <c r="X40" s="64">
        <v>10679</v>
      </c>
      <c r="Y40" s="64">
        <v>6871</v>
      </c>
      <c r="Z40" s="64">
        <v>19666</v>
      </c>
      <c r="AA40" s="64">
        <v>22116</v>
      </c>
      <c r="AB40" s="83">
        <f t="shared" si="8"/>
        <v>299697</v>
      </c>
      <c r="AC40" s="51">
        <f t="shared" si="9"/>
        <v>-40277</v>
      </c>
      <c r="AD40" s="39"/>
      <c r="AE40" s="64">
        <v>797185</v>
      </c>
      <c r="AF40" s="64">
        <v>16233</v>
      </c>
      <c r="AG40" s="64">
        <v>20003</v>
      </c>
      <c r="AH40" s="64">
        <v>521</v>
      </c>
      <c r="AI40" s="51">
        <f t="shared" si="10"/>
        <v>833942</v>
      </c>
      <c r="AJ40" s="64">
        <v>51827</v>
      </c>
      <c r="AK40" s="51">
        <f t="shared" si="11"/>
        <v>782115</v>
      </c>
      <c r="AL40" s="39"/>
    </row>
    <row r="41" spans="1:148" ht="15.75" customHeight="1" x14ac:dyDescent="0.3">
      <c r="A41" s="3">
        <f t="shared" si="6"/>
        <v>38</v>
      </c>
      <c r="B41" s="41" t="s">
        <v>294</v>
      </c>
      <c r="C41" s="41">
        <v>12724</v>
      </c>
      <c r="D41" s="63" t="s">
        <v>21</v>
      </c>
      <c r="E41" s="63">
        <f t="shared" si="12"/>
        <v>1</v>
      </c>
      <c r="F41" s="119" t="s">
        <v>342</v>
      </c>
      <c r="G41" s="93">
        <v>48851</v>
      </c>
      <c r="H41" s="64"/>
      <c r="I41" s="64"/>
      <c r="J41" s="64">
        <v>0</v>
      </c>
      <c r="K41" s="64">
        <v>870</v>
      </c>
      <c r="L41" s="64"/>
      <c r="M41" s="64">
        <v>23623</v>
      </c>
      <c r="N41" s="64">
        <v>19170</v>
      </c>
      <c r="O41" s="64">
        <v>15140</v>
      </c>
      <c r="P41" s="64">
        <v>96</v>
      </c>
      <c r="Q41" s="51">
        <f t="shared" si="7"/>
        <v>107750</v>
      </c>
      <c r="R41" s="9"/>
      <c r="S41" s="64">
        <v>51695</v>
      </c>
      <c r="T41" s="64">
        <v>24960</v>
      </c>
      <c r="U41" s="64">
        <v>1450</v>
      </c>
      <c r="V41" s="64">
        <v>700</v>
      </c>
      <c r="W41" s="64">
        <v>17985</v>
      </c>
      <c r="X41" s="64">
        <v>25791</v>
      </c>
      <c r="Y41" s="64">
        <v>875</v>
      </c>
      <c r="Z41" s="64"/>
      <c r="AA41" s="64">
        <v>530</v>
      </c>
      <c r="AB41" s="83">
        <f t="shared" si="8"/>
        <v>123986</v>
      </c>
      <c r="AC41" s="51">
        <f t="shared" si="9"/>
        <v>-16236</v>
      </c>
      <c r="AD41" s="39"/>
      <c r="AE41" s="64">
        <v>1460000</v>
      </c>
      <c r="AF41" s="64">
        <v>71957</v>
      </c>
      <c r="AG41" s="64">
        <v>626785</v>
      </c>
      <c r="AH41" s="64">
        <v>825</v>
      </c>
      <c r="AI41" s="51">
        <f t="shared" si="10"/>
        <v>2159567</v>
      </c>
      <c r="AJ41" s="64">
        <v>3492</v>
      </c>
      <c r="AK41" s="51">
        <f t="shared" si="11"/>
        <v>2156075</v>
      </c>
      <c r="AL41" s="39"/>
    </row>
    <row r="42" spans="1:148" ht="15.75" customHeight="1" x14ac:dyDescent="0.3">
      <c r="A42" s="3">
        <f t="shared" si="6"/>
        <v>39</v>
      </c>
      <c r="B42" s="41" t="s">
        <v>294</v>
      </c>
      <c r="C42" s="41">
        <v>9311</v>
      </c>
      <c r="D42" s="63" t="s">
        <v>22</v>
      </c>
      <c r="E42" s="63">
        <f t="shared" si="12"/>
        <v>1</v>
      </c>
      <c r="F42" s="119" t="s">
        <v>342</v>
      </c>
      <c r="G42" s="93">
        <v>259762</v>
      </c>
      <c r="H42" s="64">
        <v>0</v>
      </c>
      <c r="I42" s="64">
        <v>680</v>
      </c>
      <c r="J42" s="64">
        <v>0</v>
      </c>
      <c r="K42" s="64"/>
      <c r="L42" s="64">
        <v>0</v>
      </c>
      <c r="M42" s="64">
        <v>185290</v>
      </c>
      <c r="N42" s="64">
        <v>1034</v>
      </c>
      <c r="O42" s="64">
        <v>2830</v>
      </c>
      <c r="P42" s="64"/>
      <c r="Q42" s="51">
        <f t="shared" si="7"/>
        <v>449596</v>
      </c>
      <c r="R42" s="28"/>
      <c r="S42" s="64">
        <v>119410</v>
      </c>
      <c r="T42" s="64">
        <v>53272</v>
      </c>
      <c r="U42" s="64"/>
      <c r="V42" s="64">
        <v>86671</v>
      </c>
      <c r="W42" s="64">
        <v>130824</v>
      </c>
      <c r="X42" s="64">
        <v>73686</v>
      </c>
      <c r="Y42" s="64">
        <v>16266</v>
      </c>
      <c r="Z42" s="64">
        <v>31588</v>
      </c>
      <c r="AA42" s="64"/>
      <c r="AB42" s="83">
        <f t="shared" si="8"/>
        <v>511717</v>
      </c>
      <c r="AC42" s="51">
        <f t="shared" si="9"/>
        <v>-62121</v>
      </c>
      <c r="AD42" s="39"/>
      <c r="AE42" s="64">
        <v>2612409</v>
      </c>
      <c r="AF42" s="64">
        <v>122267</v>
      </c>
      <c r="AG42" s="64">
        <v>108568</v>
      </c>
      <c r="AH42" s="64">
        <v>750</v>
      </c>
      <c r="AI42" s="51">
        <f t="shared" si="10"/>
        <v>2843994</v>
      </c>
      <c r="AJ42" s="64">
        <v>426079</v>
      </c>
      <c r="AK42" s="51">
        <f t="shared" si="11"/>
        <v>2417915</v>
      </c>
      <c r="AL42" s="39"/>
    </row>
    <row r="43" spans="1:148" ht="15.75" customHeight="1" x14ac:dyDescent="0.3">
      <c r="A43" s="3">
        <f t="shared" si="6"/>
        <v>40</v>
      </c>
      <c r="B43" s="41" t="s">
        <v>294</v>
      </c>
      <c r="C43" s="41">
        <v>9312</v>
      </c>
      <c r="D43" s="63" t="s">
        <v>42</v>
      </c>
      <c r="E43" s="63" t="str">
        <f t="shared" si="12"/>
        <v xml:space="preserve"> </v>
      </c>
      <c r="F43" s="119" t="s">
        <v>305</v>
      </c>
      <c r="G43" s="93">
        <v>58510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51">
        <f t="shared" si="7"/>
        <v>58510</v>
      </c>
      <c r="R43" s="28"/>
      <c r="S43" s="64">
        <v>0</v>
      </c>
      <c r="T43" s="64">
        <v>0</v>
      </c>
      <c r="U43" s="64">
        <v>0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83">
        <f t="shared" si="8"/>
        <v>0</v>
      </c>
      <c r="AC43" s="51">
        <f t="shared" si="9"/>
        <v>58510</v>
      </c>
      <c r="AD43" s="39"/>
      <c r="AE43" s="64">
        <v>0</v>
      </c>
      <c r="AF43" s="64">
        <v>0</v>
      </c>
      <c r="AG43" s="64">
        <v>0</v>
      </c>
      <c r="AH43" s="64">
        <v>0</v>
      </c>
      <c r="AI43" s="51">
        <f t="shared" si="10"/>
        <v>0</v>
      </c>
      <c r="AJ43" s="64">
        <v>0</v>
      </c>
      <c r="AK43" s="51">
        <f t="shared" si="11"/>
        <v>0</v>
      </c>
      <c r="AL43" s="39"/>
    </row>
    <row r="44" spans="1:148" ht="15.75" customHeight="1" x14ac:dyDescent="0.3">
      <c r="A44" s="3">
        <f t="shared" si="6"/>
        <v>41</v>
      </c>
      <c r="B44" s="41" t="s">
        <v>294</v>
      </c>
      <c r="C44" s="41">
        <v>9313</v>
      </c>
      <c r="D44" s="63" t="s">
        <v>41</v>
      </c>
      <c r="E44" s="63" t="str">
        <f t="shared" si="12"/>
        <v xml:space="preserve"> </v>
      </c>
      <c r="F44" s="119" t="s">
        <v>305</v>
      </c>
      <c r="G44" s="93">
        <v>92445</v>
      </c>
      <c r="H44" s="64">
        <v>397</v>
      </c>
      <c r="I44" s="64">
        <v>1404</v>
      </c>
      <c r="J44" s="64">
        <v>0</v>
      </c>
      <c r="K44" s="64">
        <v>10131</v>
      </c>
      <c r="L44" s="64">
        <v>0</v>
      </c>
      <c r="M44" s="64">
        <v>41379</v>
      </c>
      <c r="N44" s="64">
        <v>589</v>
      </c>
      <c r="O44" s="64">
        <v>13162</v>
      </c>
      <c r="P44" s="64">
        <v>646</v>
      </c>
      <c r="Q44" s="51">
        <f t="shared" si="7"/>
        <v>160153</v>
      </c>
      <c r="R44" s="28"/>
      <c r="S44" s="64">
        <v>56587</v>
      </c>
      <c r="T44" s="64">
        <v>3883</v>
      </c>
      <c r="U44" s="64">
        <v>3301</v>
      </c>
      <c r="V44" s="64">
        <v>9763</v>
      </c>
      <c r="W44" s="64">
        <v>42696</v>
      </c>
      <c r="X44" s="64">
        <v>30966</v>
      </c>
      <c r="Y44" s="64">
        <v>6044</v>
      </c>
      <c r="Z44" s="64">
        <v>1500</v>
      </c>
      <c r="AA44" s="64">
        <v>3735</v>
      </c>
      <c r="AB44" s="83">
        <f t="shared" si="8"/>
        <v>158475</v>
      </c>
      <c r="AC44" s="51">
        <f t="shared" si="9"/>
        <v>1678</v>
      </c>
      <c r="AD44" s="39"/>
      <c r="AE44" s="64">
        <v>3800000</v>
      </c>
      <c r="AF44" s="64">
        <v>243878</v>
      </c>
      <c r="AG44" s="64">
        <v>23045</v>
      </c>
      <c r="AH44" s="64">
        <v>1913</v>
      </c>
      <c r="AI44" s="51">
        <f t="shared" si="10"/>
        <v>4068836</v>
      </c>
      <c r="AJ44" s="64">
        <v>6333</v>
      </c>
      <c r="AK44" s="51">
        <f t="shared" si="11"/>
        <v>4062503</v>
      </c>
      <c r="AL44" s="39"/>
    </row>
    <row r="45" spans="1:148" ht="15.75" customHeight="1" x14ac:dyDescent="0.3">
      <c r="A45" s="3">
        <f t="shared" si="6"/>
        <v>42</v>
      </c>
      <c r="B45" s="121"/>
      <c r="C45" s="121">
        <v>18665</v>
      </c>
      <c r="D45" s="122" t="s">
        <v>313</v>
      </c>
      <c r="E45" s="63">
        <f t="shared" si="12"/>
        <v>1</v>
      </c>
      <c r="F45" s="119" t="s">
        <v>342</v>
      </c>
      <c r="G45" s="123">
        <v>69018</v>
      </c>
      <c r="H45" s="124"/>
      <c r="I45" s="124">
        <v>11813</v>
      </c>
      <c r="J45" s="124"/>
      <c r="K45" s="124"/>
      <c r="L45" s="124"/>
      <c r="M45" s="124"/>
      <c r="N45" s="124">
        <v>1770</v>
      </c>
      <c r="O45" s="124">
        <v>5261</v>
      </c>
      <c r="P45" s="124">
        <v>7105</v>
      </c>
      <c r="Q45" s="51">
        <f t="shared" si="7"/>
        <v>94967</v>
      </c>
      <c r="R45" s="125"/>
      <c r="S45" s="124">
        <v>32825</v>
      </c>
      <c r="T45" s="124"/>
      <c r="U45" s="124">
        <v>5618</v>
      </c>
      <c r="V45" s="124">
        <v>17696</v>
      </c>
      <c r="W45" s="124">
        <v>20977</v>
      </c>
      <c r="X45" s="124">
        <v>18393</v>
      </c>
      <c r="Y45" s="124">
        <v>23044</v>
      </c>
      <c r="Z45" s="124">
        <v>6120</v>
      </c>
      <c r="AA45" s="124">
        <v>45</v>
      </c>
      <c r="AB45" s="83">
        <f t="shared" si="8"/>
        <v>124718</v>
      </c>
      <c r="AC45" s="51">
        <f t="shared" si="9"/>
        <v>-29751</v>
      </c>
      <c r="AD45" s="126"/>
      <c r="AE45" s="124"/>
      <c r="AF45" s="124">
        <v>11572</v>
      </c>
      <c r="AG45" s="124">
        <v>96844</v>
      </c>
      <c r="AH45" s="124"/>
      <c r="AI45" s="51">
        <f t="shared" si="10"/>
        <v>108416</v>
      </c>
      <c r="AJ45" s="124"/>
      <c r="AK45" s="51">
        <f t="shared" si="11"/>
        <v>108416</v>
      </c>
      <c r="AL45" s="126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</row>
    <row r="46" spans="1:148" s="127" customFormat="1" ht="15.75" customHeight="1" x14ac:dyDescent="0.3">
      <c r="A46" s="3">
        <f t="shared" si="6"/>
        <v>43</v>
      </c>
      <c r="B46" s="41" t="s">
        <v>294</v>
      </c>
      <c r="C46" s="41">
        <v>9284</v>
      </c>
      <c r="D46" s="63" t="s">
        <v>12</v>
      </c>
      <c r="E46" s="63">
        <f t="shared" si="12"/>
        <v>1</v>
      </c>
      <c r="F46" s="119" t="s">
        <v>342</v>
      </c>
      <c r="G46" s="93">
        <v>42906</v>
      </c>
      <c r="H46" s="64">
        <v>0</v>
      </c>
      <c r="I46" s="64">
        <v>363</v>
      </c>
      <c r="J46" s="64">
        <v>0</v>
      </c>
      <c r="K46" s="64">
        <v>0</v>
      </c>
      <c r="L46" s="64">
        <v>0</v>
      </c>
      <c r="M46" s="64">
        <v>28165</v>
      </c>
      <c r="N46" s="64">
        <v>16494</v>
      </c>
      <c r="O46" s="64">
        <v>4904</v>
      </c>
      <c r="P46" s="64"/>
      <c r="Q46" s="51">
        <f t="shared" si="7"/>
        <v>92832</v>
      </c>
      <c r="R46" s="9"/>
      <c r="S46" s="64">
        <v>4750</v>
      </c>
      <c r="T46" s="64">
        <v>400</v>
      </c>
      <c r="U46" s="64">
        <v>8196</v>
      </c>
      <c r="V46" s="64">
        <v>0</v>
      </c>
      <c r="W46" s="64">
        <v>13568</v>
      </c>
      <c r="X46" s="64">
        <v>15133</v>
      </c>
      <c r="Y46" s="64">
        <v>1037</v>
      </c>
      <c r="Z46" s="64">
        <v>0</v>
      </c>
      <c r="AA46" s="64">
        <v>5550</v>
      </c>
      <c r="AB46" s="83">
        <f t="shared" si="8"/>
        <v>48634</v>
      </c>
      <c r="AC46" s="51">
        <f t="shared" si="9"/>
        <v>44198</v>
      </c>
      <c r="AD46" s="39"/>
      <c r="AE46" s="64">
        <v>1092300</v>
      </c>
      <c r="AF46" s="64">
        <v>42644</v>
      </c>
      <c r="AG46" s="64">
        <v>557828</v>
      </c>
      <c r="AH46" s="64">
        <v>6409</v>
      </c>
      <c r="AI46" s="51">
        <f t="shared" si="10"/>
        <v>1699181</v>
      </c>
      <c r="AJ46" s="64">
        <v>6400</v>
      </c>
      <c r="AK46" s="51">
        <f t="shared" si="11"/>
        <v>1692781</v>
      </c>
      <c r="AL46" s="39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</row>
    <row r="47" spans="1:148" ht="15.75" customHeight="1" x14ac:dyDescent="0.3">
      <c r="A47" s="3">
        <f t="shared" si="6"/>
        <v>44</v>
      </c>
      <c r="B47" s="41" t="s">
        <v>294</v>
      </c>
      <c r="C47" s="41">
        <v>13344</v>
      </c>
      <c r="D47" s="63" t="s">
        <v>23</v>
      </c>
      <c r="E47" s="63" t="str">
        <f t="shared" si="12"/>
        <v xml:space="preserve"> </v>
      </c>
      <c r="F47" s="119" t="s">
        <v>305</v>
      </c>
      <c r="G47" s="93">
        <v>51759</v>
      </c>
      <c r="H47" s="64">
        <v>0</v>
      </c>
      <c r="I47" s="64">
        <v>30465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51">
        <f t="shared" si="7"/>
        <v>82224</v>
      </c>
      <c r="R47" s="9"/>
      <c r="S47" s="64">
        <v>44605</v>
      </c>
      <c r="T47" s="64">
        <v>0</v>
      </c>
      <c r="U47" s="64">
        <v>0</v>
      </c>
      <c r="V47" s="64">
        <v>0</v>
      </c>
      <c r="W47" s="64">
        <v>0</v>
      </c>
      <c r="X47" s="64">
        <v>19083</v>
      </c>
      <c r="Y47" s="64">
        <v>0</v>
      </c>
      <c r="Z47" s="64">
        <v>0</v>
      </c>
      <c r="AA47" s="64">
        <v>7578</v>
      </c>
      <c r="AB47" s="83">
        <f t="shared" si="8"/>
        <v>71266</v>
      </c>
      <c r="AC47" s="51">
        <f t="shared" si="9"/>
        <v>10958</v>
      </c>
      <c r="AD47" s="39"/>
      <c r="AE47" s="64">
        <v>0</v>
      </c>
      <c r="AF47" s="64">
        <v>0</v>
      </c>
      <c r="AG47" s="64">
        <v>30000</v>
      </c>
      <c r="AH47" s="64">
        <v>2465</v>
      </c>
      <c r="AI47" s="51">
        <f t="shared" si="10"/>
        <v>32465</v>
      </c>
      <c r="AJ47" s="64">
        <v>0</v>
      </c>
      <c r="AK47" s="51">
        <f t="shared" si="11"/>
        <v>32465</v>
      </c>
      <c r="AL47" s="39"/>
    </row>
    <row r="48" spans="1:148" ht="15.75" customHeight="1" x14ac:dyDescent="0.3">
      <c r="A48" s="3">
        <f t="shared" si="6"/>
        <v>45</v>
      </c>
      <c r="B48" s="41" t="s">
        <v>294</v>
      </c>
      <c r="C48" s="41">
        <v>9272</v>
      </c>
      <c r="D48" s="63" t="s">
        <v>312</v>
      </c>
      <c r="E48" s="63">
        <f t="shared" si="12"/>
        <v>1</v>
      </c>
      <c r="F48" s="119" t="s">
        <v>342</v>
      </c>
      <c r="G48" s="93">
        <v>19261</v>
      </c>
      <c r="H48" s="64">
        <v>0</v>
      </c>
      <c r="I48" s="64">
        <v>5098</v>
      </c>
      <c r="J48" s="64"/>
      <c r="K48" s="64">
        <v>0</v>
      </c>
      <c r="L48" s="64">
        <v>0</v>
      </c>
      <c r="M48" s="64">
        <v>3634</v>
      </c>
      <c r="N48" s="64">
        <v>17126</v>
      </c>
      <c r="O48" s="64"/>
      <c r="P48" s="64"/>
      <c r="Q48" s="51">
        <f t="shared" si="7"/>
        <v>45119</v>
      </c>
      <c r="R48" s="9"/>
      <c r="S48" s="64"/>
      <c r="T48" s="64"/>
      <c r="U48" s="64"/>
      <c r="V48" s="64">
        <v>9578</v>
      </c>
      <c r="W48" s="64">
        <v>26564</v>
      </c>
      <c r="X48" s="64">
        <v>11289</v>
      </c>
      <c r="Y48" s="64">
        <v>4824</v>
      </c>
      <c r="Z48" s="64">
        <v>3200</v>
      </c>
      <c r="AA48" s="64"/>
      <c r="AB48" s="83">
        <f t="shared" si="8"/>
        <v>55455</v>
      </c>
      <c r="AC48" s="51">
        <f t="shared" si="9"/>
        <v>-10336</v>
      </c>
      <c r="AD48" s="39"/>
      <c r="AE48" s="64"/>
      <c r="AF48" s="64">
        <v>23309</v>
      </c>
      <c r="AG48" s="64">
        <v>565950</v>
      </c>
      <c r="AH48" s="64">
        <v>5027</v>
      </c>
      <c r="AI48" s="51">
        <f t="shared" si="10"/>
        <v>594286</v>
      </c>
      <c r="AJ48" s="64">
        <v>21267</v>
      </c>
      <c r="AK48" s="51">
        <f t="shared" si="11"/>
        <v>573019</v>
      </c>
      <c r="AL48" s="39"/>
    </row>
    <row r="49" spans="1:38" ht="15.75" customHeight="1" x14ac:dyDescent="0.3">
      <c r="A49" s="3">
        <f t="shared" si="6"/>
        <v>46</v>
      </c>
      <c r="B49" s="41" t="s">
        <v>294</v>
      </c>
      <c r="C49" s="41">
        <v>9316</v>
      </c>
      <c r="D49" s="63" t="s">
        <v>24</v>
      </c>
      <c r="E49" s="63">
        <f t="shared" si="12"/>
        <v>1</v>
      </c>
      <c r="F49" s="119" t="s">
        <v>342</v>
      </c>
      <c r="G49" s="93">
        <v>11921</v>
      </c>
      <c r="H49" s="64">
        <v>173</v>
      </c>
      <c r="I49" s="64">
        <v>0</v>
      </c>
      <c r="J49" s="64">
        <v>0</v>
      </c>
      <c r="K49" s="64">
        <v>0</v>
      </c>
      <c r="L49" s="64">
        <v>0</v>
      </c>
      <c r="M49" s="64">
        <v>36060</v>
      </c>
      <c r="N49" s="64"/>
      <c r="O49" s="64"/>
      <c r="P49" s="64"/>
      <c r="Q49" s="51">
        <f t="shared" si="7"/>
        <v>48154</v>
      </c>
      <c r="R49" s="9"/>
      <c r="S49" s="64">
        <v>40881</v>
      </c>
      <c r="T49" s="64">
        <v>0</v>
      </c>
      <c r="U49" s="64"/>
      <c r="V49" s="64"/>
      <c r="W49" s="64">
        <v>16873</v>
      </c>
      <c r="X49" s="64"/>
      <c r="Y49" s="64">
        <v>0</v>
      </c>
      <c r="Z49" s="64">
        <v>0</v>
      </c>
      <c r="AA49" s="64"/>
      <c r="AB49" s="83">
        <f t="shared" si="8"/>
        <v>57754</v>
      </c>
      <c r="AC49" s="51">
        <f t="shared" si="9"/>
        <v>-9600</v>
      </c>
      <c r="AD49" s="39"/>
      <c r="AE49" s="64"/>
      <c r="AF49" s="64">
        <v>0</v>
      </c>
      <c r="AG49" s="64"/>
      <c r="AH49" s="64">
        <v>0</v>
      </c>
      <c r="AI49" s="51">
        <f t="shared" si="10"/>
        <v>0</v>
      </c>
      <c r="AJ49" s="64">
        <v>0</v>
      </c>
      <c r="AK49" s="51">
        <f t="shared" si="11"/>
        <v>0</v>
      </c>
      <c r="AL49" s="39"/>
    </row>
    <row r="50" spans="1:38" ht="15.75" customHeight="1" x14ac:dyDescent="0.3">
      <c r="A50" s="3">
        <f t="shared" si="6"/>
        <v>47</v>
      </c>
      <c r="B50" s="41" t="s">
        <v>294</v>
      </c>
      <c r="C50" s="41">
        <v>9317</v>
      </c>
      <c r="D50" s="63" t="s">
        <v>25</v>
      </c>
      <c r="E50" s="63">
        <f t="shared" si="12"/>
        <v>1</v>
      </c>
      <c r="F50" s="119" t="s">
        <v>342</v>
      </c>
      <c r="G50" s="93">
        <v>75704</v>
      </c>
      <c r="H50" s="64">
        <v>9434</v>
      </c>
      <c r="I50" s="64">
        <v>10272</v>
      </c>
      <c r="J50" s="64">
        <v>38172</v>
      </c>
      <c r="K50" s="64">
        <v>4016</v>
      </c>
      <c r="L50" s="64"/>
      <c r="M50" s="64">
        <v>81665</v>
      </c>
      <c r="N50" s="64">
        <v>18712</v>
      </c>
      <c r="O50" s="64">
        <v>59994</v>
      </c>
      <c r="P50" s="64">
        <v>2211</v>
      </c>
      <c r="Q50" s="51">
        <f t="shared" si="7"/>
        <v>300180</v>
      </c>
      <c r="R50" s="9"/>
      <c r="S50" s="64">
        <v>63559</v>
      </c>
      <c r="T50" s="64">
        <v>27840</v>
      </c>
      <c r="U50" s="64"/>
      <c r="V50" s="64">
        <v>24792</v>
      </c>
      <c r="W50" s="64">
        <v>31357</v>
      </c>
      <c r="X50" s="64">
        <v>32043</v>
      </c>
      <c r="Y50" s="64">
        <v>7940</v>
      </c>
      <c r="Z50" s="64">
        <v>12271</v>
      </c>
      <c r="AA50" s="64">
        <v>43055</v>
      </c>
      <c r="AB50" s="83">
        <f t="shared" si="8"/>
        <v>242857</v>
      </c>
      <c r="AC50" s="51">
        <f t="shared" si="9"/>
        <v>57323</v>
      </c>
      <c r="AD50" s="39"/>
      <c r="AE50" s="64">
        <v>3262101</v>
      </c>
      <c r="AF50" s="64">
        <v>10613</v>
      </c>
      <c r="AG50" s="64">
        <v>697912</v>
      </c>
      <c r="AH50" s="64">
        <v>1547</v>
      </c>
      <c r="AI50" s="51">
        <f t="shared" si="10"/>
        <v>3972173</v>
      </c>
      <c r="AJ50" s="64">
        <v>12753</v>
      </c>
      <c r="AK50" s="51">
        <f t="shared" si="11"/>
        <v>3959420</v>
      </c>
      <c r="AL50" s="39"/>
    </row>
    <row r="51" spans="1:38" ht="15.75" customHeight="1" x14ac:dyDescent="0.3">
      <c r="A51" s="3">
        <f t="shared" si="6"/>
        <v>48</v>
      </c>
      <c r="B51" s="41" t="s">
        <v>294</v>
      </c>
      <c r="C51" s="41">
        <v>9871</v>
      </c>
      <c r="D51" s="63" t="s">
        <v>43</v>
      </c>
      <c r="E51" s="63" t="str">
        <f t="shared" si="12"/>
        <v xml:space="preserve"> </v>
      </c>
      <c r="F51" s="119" t="s">
        <v>305</v>
      </c>
      <c r="G51" s="93">
        <v>18619</v>
      </c>
      <c r="H51" s="64">
        <v>2584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7700</v>
      </c>
      <c r="Q51" s="51">
        <f t="shared" si="7"/>
        <v>28903</v>
      </c>
      <c r="R51" s="9"/>
      <c r="S51" s="64">
        <v>89000</v>
      </c>
      <c r="T51" s="64"/>
      <c r="U51" s="64">
        <v>0</v>
      </c>
      <c r="V51" s="64">
        <v>0</v>
      </c>
      <c r="W51" s="64">
        <v>0</v>
      </c>
      <c r="X51" s="64">
        <v>13579</v>
      </c>
      <c r="Y51" s="64">
        <v>0</v>
      </c>
      <c r="Z51" s="64">
        <v>0</v>
      </c>
      <c r="AA51" s="64">
        <v>6705</v>
      </c>
      <c r="AB51" s="83">
        <f t="shared" si="8"/>
        <v>109284</v>
      </c>
      <c r="AC51" s="51">
        <f t="shared" si="9"/>
        <v>-80381</v>
      </c>
      <c r="AD51" s="39"/>
      <c r="AE51" s="64">
        <v>1100000</v>
      </c>
      <c r="AF51" s="64">
        <v>0</v>
      </c>
      <c r="AG51" s="64">
        <v>70000</v>
      </c>
      <c r="AH51" s="64">
        <v>2900</v>
      </c>
      <c r="AI51" s="51">
        <f t="shared" si="10"/>
        <v>1172900</v>
      </c>
      <c r="AJ51" s="64">
        <v>0</v>
      </c>
      <c r="AK51" s="51">
        <f t="shared" si="11"/>
        <v>1172900</v>
      </c>
      <c r="AL51" s="39"/>
    </row>
    <row r="52" spans="1:38" ht="15.75" customHeight="1" x14ac:dyDescent="0.3">
      <c r="A52" s="3">
        <f t="shared" si="6"/>
        <v>49</v>
      </c>
      <c r="B52" s="41" t="s">
        <v>294</v>
      </c>
      <c r="C52" s="41">
        <v>9347</v>
      </c>
      <c r="D52" s="63" t="s">
        <v>62</v>
      </c>
      <c r="E52" s="63">
        <f t="shared" si="12"/>
        <v>1</v>
      </c>
      <c r="F52" s="119" t="s">
        <v>342</v>
      </c>
      <c r="G52" s="93">
        <v>295064</v>
      </c>
      <c r="H52" s="64"/>
      <c r="I52" s="64">
        <v>23777</v>
      </c>
      <c r="J52" s="64">
        <v>4222</v>
      </c>
      <c r="K52" s="64">
        <v>350</v>
      </c>
      <c r="L52" s="64">
        <v>0</v>
      </c>
      <c r="M52" s="64">
        <v>52908</v>
      </c>
      <c r="N52" s="64">
        <v>941</v>
      </c>
      <c r="O52" s="64">
        <v>1871</v>
      </c>
      <c r="P52" s="64">
        <v>17366</v>
      </c>
      <c r="Q52" s="51">
        <f t="shared" si="7"/>
        <v>396499</v>
      </c>
      <c r="R52" s="9"/>
      <c r="S52" s="64">
        <v>110363</v>
      </c>
      <c r="T52" s="64">
        <v>20800</v>
      </c>
      <c r="U52" s="64"/>
      <c r="V52" s="64">
        <v>109887</v>
      </c>
      <c r="W52" s="64">
        <v>84859</v>
      </c>
      <c r="X52" s="64">
        <v>67377</v>
      </c>
      <c r="Y52" s="64">
        <v>11155</v>
      </c>
      <c r="Z52" s="64">
        <v>10223</v>
      </c>
      <c r="AA52" s="64">
        <v>4864</v>
      </c>
      <c r="AB52" s="83">
        <f t="shared" si="8"/>
        <v>419528</v>
      </c>
      <c r="AC52" s="51">
        <f t="shared" si="9"/>
        <v>-23029</v>
      </c>
      <c r="AD52" s="39"/>
      <c r="AE52" s="64">
        <v>0</v>
      </c>
      <c r="AF52" s="64">
        <v>0</v>
      </c>
      <c r="AG52" s="64">
        <v>0</v>
      </c>
      <c r="AH52" s="64">
        <v>0</v>
      </c>
      <c r="AI52" s="51">
        <f t="shared" si="10"/>
        <v>0</v>
      </c>
      <c r="AJ52" s="64">
        <v>0</v>
      </c>
      <c r="AK52" s="51">
        <f t="shared" si="11"/>
        <v>0</v>
      </c>
      <c r="AL52" s="39"/>
    </row>
    <row r="53" spans="1:38" ht="15.75" customHeight="1" x14ac:dyDescent="0.3">
      <c r="A53" s="3">
        <f t="shared" si="6"/>
        <v>50</v>
      </c>
      <c r="B53" s="41" t="s">
        <v>294</v>
      </c>
      <c r="C53" s="41">
        <v>9346</v>
      </c>
      <c r="D53" s="63" t="s">
        <v>53</v>
      </c>
      <c r="E53" s="63">
        <f t="shared" si="12"/>
        <v>1</v>
      </c>
      <c r="F53" s="119" t="s">
        <v>342</v>
      </c>
      <c r="G53" s="93">
        <v>243215</v>
      </c>
      <c r="H53" s="64"/>
      <c r="I53" s="64">
        <v>4736</v>
      </c>
      <c r="J53" s="64">
        <v>16807</v>
      </c>
      <c r="K53" s="64">
        <v>450</v>
      </c>
      <c r="L53" s="64"/>
      <c r="M53" s="64">
        <v>27058</v>
      </c>
      <c r="N53" s="64">
        <v>14001</v>
      </c>
      <c r="O53" s="64">
        <v>14148</v>
      </c>
      <c r="P53" s="64">
        <v>288</v>
      </c>
      <c r="Q53" s="51">
        <f t="shared" si="7"/>
        <v>320703</v>
      </c>
      <c r="R53" s="10"/>
      <c r="S53" s="64">
        <v>52931</v>
      </c>
      <c r="T53" s="64">
        <v>22260</v>
      </c>
      <c r="U53" s="64"/>
      <c r="V53" s="64">
        <v>53826</v>
      </c>
      <c r="W53" s="64">
        <v>65464</v>
      </c>
      <c r="X53" s="64">
        <v>75794</v>
      </c>
      <c r="Y53" s="64">
        <v>47896</v>
      </c>
      <c r="Z53" s="64">
        <v>13542</v>
      </c>
      <c r="AA53" s="64">
        <v>351</v>
      </c>
      <c r="AB53" s="83">
        <f t="shared" si="8"/>
        <v>332064</v>
      </c>
      <c r="AC53" s="51">
        <f t="shared" si="9"/>
        <v>-11361</v>
      </c>
      <c r="AD53" s="39"/>
      <c r="AE53" s="64">
        <v>2088500</v>
      </c>
      <c r="AF53" s="64">
        <v>91151</v>
      </c>
      <c r="AG53" s="64">
        <v>729264</v>
      </c>
      <c r="AH53" s="64">
        <v>6797</v>
      </c>
      <c r="AI53" s="51">
        <f t="shared" si="10"/>
        <v>2915712</v>
      </c>
      <c r="AJ53" s="64">
        <v>5695</v>
      </c>
      <c r="AK53" s="51">
        <f t="shared" si="11"/>
        <v>2910017</v>
      </c>
      <c r="AL53" s="39"/>
    </row>
    <row r="54" spans="1:38" ht="15.75" customHeight="1" x14ac:dyDescent="0.3">
      <c r="A54" s="3">
        <f t="shared" si="6"/>
        <v>51</v>
      </c>
      <c r="B54" s="41" t="s">
        <v>294</v>
      </c>
      <c r="C54" s="41">
        <v>9356</v>
      </c>
      <c r="D54" s="63" t="s">
        <v>61</v>
      </c>
      <c r="E54" s="63" t="str">
        <f t="shared" si="12"/>
        <v xml:space="preserve"> </v>
      </c>
      <c r="F54" s="119" t="s">
        <v>305</v>
      </c>
      <c r="G54" s="93">
        <v>95583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51">
        <f t="shared" si="7"/>
        <v>95583</v>
      </c>
      <c r="R54" s="10"/>
      <c r="S54" s="64">
        <v>0</v>
      </c>
      <c r="T54" s="64">
        <v>0</v>
      </c>
      <c r="U54" s="64">
        <v>0</v>
      </c>
      <c r="V54" s="64">
        <v>0</v>
      </c>
      <c r="W54" s="64">
        <v>0</v>
      </c>
      <c r="X54" s="64">
        <v>0</v>
      </c>
      <c r="Y54" s="64">
        <v>0</v>
      </c>
      <c r="Z54" s="64">
        <v>0</v>
      </c>
      <c r="AA54" s="64">
        <v>0</v>
      </c>
      <c r="AB54" s="83">
        <f t="shared" si="8"/>
        <v>0</v>
      </c>
      <c r="AC54" s="51">
        <f t="shared" si="9"/>
        <v>95583</v>
      </c>
      <c r="AD54" s="39"/>
      <c r="AE54" s="64">
        <v>0</v>
      </c>
      <c r="AF54" s="64">
        <v>0</v>
      </c>
      <c r="AG54" s="64">
        <v>0</v>
      </c>
      <c r="AH54" s="64">
        <v>0</v>
      </c>
      <c r="AI54" s="51">
        <f t="shared" si="10"/>
        <v>0</v>
      </c>
      <c r="AJ54" s="64">
        <v>0</v>
      </c>
      <c r="AK54" s="51">
        <f t="shared" si="11"/>
        <v>0</v>
      </c>
      <c r="AL54" s="39"/>
    </row>
    <row r="55" spans="1:38" ht="15.75" customHeight="1" x14ac:dyDescent="0.3">
      <c r="A55" s="3">
        <f t="shared" si="6"/>
        <v>52</v>
      </c>
      <c r="B55" s="41" t="s">
        <v>294</v>
      </c>
      <c r="C55" s="41">
        <v>9348</v>
      </c>
      <c r="D55" s="63" t="s">
        <v>63</v>
      </c>
      <c r="E55" s="63">
        <f t="shared" si="12"/>
        <v>1</v>
      </c>
      <c r="F55" s="119" t="s">
        <v>342</v>
      </c>
      <c r="G55" s="93">
        <v>72024</v>
      </c>
      <c r="H55" s="64">
        <v>1027</v>
      </c>
      <c r="I55" s="64"/>
      <c r="J55" s="64">
        <v>0</v>
      </c>
      <c r="K55" s="64">
        <v>0</v>
      </c>
      <c r="L55" s="64"/>
      <c r="M55" s="64">
        <v>103293</v>
      </c>
      <c r="N55" s="64">
        <v>15561</v>
      </c>
      <c r="O55" s="64">
        <v>383</v>
      </c>
      <c r="P55" s="64"/>
      <c r="Q55" s="51">
        <f t="shared" si="7"/>
        <v>192288</v>
      </c>
      <c r="R55" s="9"/>
      <c r="S55" s="64">
        <v>60415</v>
      </c>
      <c r="T55" s="64"/>
      <c r="U55" s="64">
        <v>17255</v>
      </c>
      <c r="V55" s="64"/>
      <c r="W55" s="64">
        <v>106703</v>
      </c>
      <c r="X55" s="64">
        <v>24854</v>
      </c>
      <c r="Y55" s="64">
        <v>1000</v>
      </c>
      <c r="Z55" s="64"/>
      <c r="AA55" s="64">
        <v>25476</v>
      </c>
      <c r="AB55" s="83">
        <f t="shared" si="8"/>
        <v>235703</v>
      </c>
      <c r="AC55" s="51">
        <f t="shared" si="9"/>
        <v>-43415</v>
      </c>
      <c r="AD55" s="39"/>
      <c r="AE55" s="64">
        <v>11322800</v>
      </c>
      <c r="AF55" s="64">
        <v>88507</v>
      </c>
      <c r="AG55" s="64">
        <v>552730</v>
      </c>
      <c r="AH55" s="64">
        <v>690</v>
      </c>
      <c r="AI55" s="51">
        <f t="shared" si="10"/>
        <v>11964727</v>
      </c>
      <c r="AJ55" s="64">
        <v>8758</v>
      </c>
      <c r="AK55" s="51">
        <f t="shared" si="11"/>
        <v>11955969</v>
      </c>
      <c r="AL55" s="39"/>
    </row>
    <row r="56" spans="1:38" ht="15.75" customHeight="1" x14ac:dyDescent="0.3">
      <c r="A56" s="3">
        <f t="shared" si="6"/>
        <v>53</v>
      </c>
      <c r="B56" s="41" t="s">
        <v>294</v>
      </c>
      <c r="C56" s="41">
        <v>9349</v>
      </c>
      <c r="D56" s="63" t="s">
        <v>64</v>
      </c>
      <c r="E56" s="63">
        <f t="shared" si="12"/>
        <v>1</v>
      </c>
      <c r="F56" s="119" t="s">
        <v>342</v>
      </c>
      <c r="G56" s="93">
        <v>100992</v>
      </c>
      <c r="H56" s="64"/>
      <c r="I56" s="64"/>
      <c r="J56" s="64"/>
      <c r="K56" s="64">
        <v>0</v>
      </c>
      <c r="L56" s="64"/>
      <c r="M56" s="64"/>
      <c r="N56" s="64">
        <v>6666</v>
      </c>
      <c r="O56" s="64">
        <v>8757</v>
      </c>
      <c r="P56" s="64">
        <v>830</v>
      </c>
      <c r="Q56" s="51">
        <f t="shared" si="7"/>
        <v>117245</v>
      </c>
      <c r="R56" s="9"/>
      <c r="S56" s="64">
        <v>43800</v>
      </c>
      <c r="T56" s="64"/>
      <c r="U56" s="64">
        <v>4104</v>
      </c>
      <c r="V56" s="64">
        <v>21069</v>
      </c>
      <c r="W56" s="64">
        <v>25568</v>
      </c>
      <c r="X56" s="64">
        <v>6529</v>
      </c>
      <c r="Y56" s="64">
        <v>4591</v>
      </c>
      <c r="Z56" s="64">
        <v>4810</v>
      </c>
      <c r="AA56" s="64">
        <v>2670</v>
      </c>
      <c r="AB56" s="83">
        <f t="shared" si="8"/>
        <v>113141</v>
      </c>
      <c r="AC56" s="51">
        <f t="shared" si="9"/>
        <v>4104</v>
      </c>
      <c r="AD56" s="39"/>
      <c r="AE56" s="64">
        <v>2371000</v>
      </c>
      <c r="AF56" s="64">
        <v>167000</v>
      </c>
      <c r="AG56" s="64">
        <v>210895</v>
      </c>
      <c r="AH56" s="64">
        <v>0</v>
      </c>
      <c r="AI56" s="51">
        <f t="shared" si="10"/>
        <v>2748895</v>
      </c>
      <c r="AJ56" s="64">
        <v>10633</v>
      </c>
      <c r="AK56" s="51">
        <f t="shared" si="11"/>
        <v>2738262</v>
      </c>
      <c r="AL56" s="39"/>
    </row>
    <row r="57" spans="1:38" ht="15.75" customHeight="1" x14ac:dyDescent="0.3">
      <c r="A57" s="3">
        <f t="shared" si="6"/>
        <v>54</v>
      </c>
      <c r="B57" s="41" t="s">
        <v>294</v>
      </c>
      <c r="C57" s="41">
        <v>9355</v>
      </c>
      <c r="D57" s="63" t="s">
        <v>222</v>
      </c>
      <c r="E57" s="63">
        <f t="shared" si="12"/>
        <v>1</v>
      </c>
      <c r="F57" s="119" t="s">
        <v>342</v>
      </c>
      <c r="G57" s="93">
        <v>44678</v>
      </c>
      <c r="H57" s="64">
        <v>0</v>
      </c>
      <c r="I57" s="64"/>
      <c r="J57" s="64"/>
      <c r="K57" s="64">
        <v>0</v>
      </c>
      <c r="L57" s="64"/>
      <c r="M57" s="64">
        <v>32240</v>
      </c>
      <c r="N57" s="64">
        <v>27880</v>
      </c>
      <c r="O57" s="64"/>
      <c r="P57" s="64"/>
      <c r="Q57" s="51">
        <f t="shared" si="7"/>
        <v>104798</v>
      </c>
      <c r="R57" s="9"/>
      <c r="S57" s="64"/>
      <c r="T57" s="64"/>
      <c r="U57" s="64">
        <v>16263</v>
      </c>
      <c r="V57" s="64"/>
      <c r="W57" s="64">
        <v>13479</v>
      </c>
      <c r="X57" s="64">
        <v>8356</v>
      </c>
      <c r="Y57" s="64">
        <v>9688</v>
      </c>
      <c r="Z57" s="64"/>
      <c r="AA57" s="64"/>
      <c r="AB57" s="83">
        <f t="shared" si="8"/>
        <v>47786</v>
      </c>
      <c r="AC57" s="51">
        <f t="shared" si="9"/>
        <v>57012</v>
      </c>
      <c r="AD57" s="39"/>
      <c r="AE57" s="64">
        <v>1896031</v>
      </c>
      <c r="AF57" s="64">
        <v>19295</v>
      </c>
      <c r="AG57" s="64">
        <v>962178</v>
      </c>
      <c r="AH57" s="64">
        <v>1328</v>
      </c>
      <c r="AI57" s="51">
        <f t="shared" si="10"/>
        <v>2878832</v>
      </c>
      <c r="AJ57" s="64">
        <v>5370</v>
      </c>
      <c r="AK57" s="51">
        <f t="shared" si="11"/>
        <v>2873462</v>
      </c>
      <c r="AL57" s="39"/>
    </row>
    <row r="58" spans="1:38" ht="15.75" customHeight="1" x14ac:dyDescent="0.3">
      <c r="A58" s="3">
        <f t="shared" si="6"/>
        <v>55</v>
      </c>
      <c r="B58" s="41" t="s">
        <v>294</v>
      </c>
      <c r="C58" s="41">
        <v>9323</v>
      </c>
      <c r="D58" s="63" t="s">
        <v>45</v>
      </c>
      <c r="E58" s="63" t="str">
        <f t="shared" si="12"/>
        <v xml:space="preserve"> </v>
      </c>
      <c r="F58" s="119" t="s">
        <v>305</v>
      </c>
      <c r="G58" s="93">
        <v>57478</v>
      </c>
      <c r="H58" s="64">
        <v>0</v>
      </c>
      <c r="I58" s="64">
        <v>95</v>
      </c>
      <c r="J58" s="64">
        <v>0</v>
      </c>
      <c r="K58" s="64">
        <v>0</v>
      </c>
      <c r="L58" s="64">
        <v>0</v>
      </c>
      <c r="M58" s="64">
        <v>30883</v>
      </c>
      <c r="N58" s="64">
        <v>16512</v>
      </c>
      <c r="O58" s="64">
        <v>0</v>
      </c>
      <c r="P58" s="64">
        <v>1790</v>
      </c>
      <c r="Q58" s="51">
        <f t="shared" si="7"/>
        <v>106758</v>
      </c>
      <c r="R58" s="9"/>
      <c r="S58" s="64">
        <v>18261</v>
      </c>
      <c r="T58" s="64">
        <v>0</v>
      </c>
      <c r="U58" s="64">
        <v>100</v>
      </c>
      <c r="V58" s="64">
        <v>250</v>
      </c>
      <c r="W58" s="64">
        <v>143817</v>
      </c>
      <c r="X58" s="64">
        <v>8562</v>
      </c>
      <c r="Y58" s="64">
        <v>345</v>
      </c>
      <c r="Z58" s="64">
        <v>0</v>
      </c>
      <c r="AA58" s="64">
        <v>15580</v>
      </c>
      <c r="AB58" s="83">
        <f t="shared" si="8"/>
        <v>186915</v>
      </c>
      <c r="AC58" s="51">
        <f t="shared" si="9"/>
        <v>-80157</v>
      </c>
      <c r="AD58" s="39"/>
      <c r="AE58" s="64">
        <v>0</v>
      </c>
      <c r="AF58" s="64">
        <v>0</v>
      </c>
      <c r="AG58" s="64">
        <v>300657</v>
      </c>
      <c r="AH58" s="64">
        <v>30</v>
      </c>
      <c r="AI58" s="51">
        <f t="shared" si="10"/>
        <v>300687</v>
      </c>
      <c r="AJ58" s="64">
        <v>0</v>
      </c>
      <c r="AK58" s="51">
        <f t="shared" si="11"/>
        <v>300687</v>
      </c>
      <c r="AL58" s="39"/>
    </row>
    <row r="59" spans="1:38" ht="15.75" customHeight="1" x14ac:dyDescent="0.3">
      <c r="A59" s="3">
        <f t="shared" si="6"/>
        <v>56</v>
      </c>
      <c r="B59" s="41" t="s">
        <v>294</v>
      </c>
      <c r="C59" s="41">
        <v>9351</v>
      </c>
      <c r="D59" s="63" t="s">
        <v>54</v>
      </c>
      <c r="E59" s="63">
        <f t="shared" si="12"/>
        <v>1</v>
      </c>
      <c r="F59" s="119" t="s">
        <v>342</v>
      </c>
      <c r="G59" s="93">
        <v>64488</v>
      </c>
      <c r="H59" s="64">
        <v>929</v>
      </c>
      <c r="I59" s="64">
        <v>155</v>
      </c>
      <c r="J59" s="64">
        <v>0</v>
      </c>
      <c r="K59" s="64"/>
      <c r="L59" s="64">
        <v>1000</v>
      </c>
      <c r="M59" s="64">
        <v>11713</v>
      </c>
      <c r="N59" s="64">
        <v>18685</v>
      </c>
      <c r="O59" s="64"/>
      <c r="P59" s="64">
        <v>7948</v>
      </c>
      <c r="Q59" s="51">
        <f t="shared" si="7"/>
        <v>104918</v>
      </c>
      <c r="R59" s="9"/>
      <c r="S59" s="64">
        <v>61923</v>
      </c>
      <c r="T59" s="64">
        <v>0</v>
      </c>
      <c r="U59" s="64">
        <v>700</v>
      </c>
      <c r="V59" s="64">
        <v>8582</v>
      </c>
      <c r="W59" s="64">
        <v>33528</v>
      </c>
      <c r="X59" s="64">
        <v>25091</v>
      </c>
      <c r="Y59" s="64">
        <v>3110</v>
      </c>
      <c r="Z59" s="64"/>
      <c r="AA59" s="64">
        <v>25540</v>
      </c>
      <c r="AB59" s="83">
        <f t="shared" si="8"/>
        <v>158474</v>
      </c>
      <c r="AC59" s="51">
        <f t="shared" si="9"/>
        <v>-53556</v>
      </c>
      <c r="AD59" s="39"/>
      <c r="AE59" s="64">
        <v>5362652</v>
      </c>
      <c r="AF59" s="64">
        <v>311275</v>
      </c>
      <c r="AG59" s="64">
        <v>596621</v>
      </c>
      <c r="AH59" s="64">
        <v>3315</v>
      </c>
      <c r="AI59" s="51">
        <f t="shared" si="10"/>
        <v>6273863</v>
      </c>
      <c r="AJ59" s="64"/>
      <c r="AK59" s="51">
        <f t="shared" si="11"/>
        <v>6273863</v>
      </c>
      <c r="AL59" s="39"/>
    </row>
    <row r="60" spans="1:38" ht="15.75" customHeight="1" x14ac:dyDescent="0.3">
      <c r="A60" s="3">
        <f t="shared" si="6"/>
        <v>57</v>
      </c>
      <c r="B60" s="41" t="s">
        <v>294</v>
      </c>
      <c r="C60" s="41">
        <v>9326</v>
      </c>
      <c r="D60" s="63" t="s">
        <v>46</v>
      </c>
      <c r="E60" s="63">
        <f t="shared" si="12"/>
        <v>1</v>
      </c>
      <c r="F60" s="119" t="s">
        <v>342</v>
      </c>
      <c r="G60" s="93">
        <v>153120</v>
      </c>
      <c r="H60" s="64"/>
      <c r="I60" s="64">
        <v>4338</v>
      </c>
      <c r="J60" s="64">
        <v>130000</v>
      </c>
      <c r="K60" s="64"/>
      <c r="L60" s="64"/>
      <c r="M60" s="64">
        <v>96342</v>
      </c>
      <c r="N60" s="64">
        <v>7105</v>
      </c>
      <c r="O60" s="64">
        <v>120109</v>
      </c>
      <c r="P60" s="64">
        <v>652</v>
      </c>
      <c r="Q60" s="51">
        <f t="shared" si="7"/>
        <v>511666</v>
      </c>
      <c r="R60" s="9"/>
      <c r="S60" s="64">
        <v>60063</v>
      </c>
      <c r="T60" s="64">
        <v>33000</v>
      </c>
      <c r="U60" s="64">
        <v>8044</v>
      </c>
      <c r="V60" s="64">
        <v>50893</v>
      </c>
      <c r="W60" s="64">
        <v>151537</v>
      </c>
      <c r="X60" s="64">
        <v>39672</v>
      </c>
      <c r="Y60" s="64">
        <v>675</v>
      </c>
      <c r="Z60" s="64">
        <v>9910</v>
      </c>
      <c r="AA60" s="64"/>
      <c r="AB60" s="83">
        <f t="shared" si="8"/>
        <v>353794</v>
      </c>
      <c r="AC60" s="51">
        <f t="shared" si="9"/>
        <v>157872</v>
      </c>
      <c r="AD60" s="39"/>
      <c r="AE60" s="64">
        <v>3056001</v>
      </c>
      <c r="AF60" s="64">
        <v>31974</v>
      </c>
      <c r="AG60" s="64">
        <v>433116</v>
      </c>
      <c r="AH60" s="64">
        <v>29047</v>
      </c>
      <c r="AI60" s="51">
        <f t="shared" si="10"/>
        <v>3550138</v>
      </c>
      <c r="AJ60" s="64">
        <v>111053</v>
      </c>
      <c r="AK60" s="51">
        <f t="shared" si="11"/>
        <v>3439085</v>
      </c>
      <c r="AL60" s="39"/>
    </row>
    <row r="61" spans="1:38" ht="15.75" customHeight="1" x14ac:dyDescent="0.3">
      <c r="A61" s="3">
        <f t="shared" si="6"/>
        <v>58</v>
      </c>
      <c r="B61" s="41" t="s">
        <v>294</v>
      </c>
      <c r="C61" s="41">
        <v>9325</v>
      </c>
      <c r="D61" s="63" t="s">
        <v>47</v>
      </c>
      <c r="E61" s="63">
        <f t="shared" si="12"/>
        <v>1</v>
      </c>
      <c r="F61" s="119" t="s">
        <v>342</v>
      </c>
      <c r="G61" s="93">
        <v>135981</v>
      </c>
      <c r="H61" s="64">
        <v>24737</v>
      </c>
      <c r="I61" s="64">
        <v>0</v>
      </c>
      <c r="J61" s="64">
        <v>0</v>
      </c>
      <c r="K61" s="64">
        <v>27055</v>
      </c>
      <c r="L61" s="64">
        <v>0</v>
      </c>
      <c r="M61" s="64">
        <v>270221</v>
      </c>
      <c r="N61" s="64">
        <v>15156</v>
      </c>
      <c r="O61" s="64">
        <v>0</v>
      </c>
      <c r="P61" s="64">
        <v>138464</v>
      </c>
      <c r="Q61" s="51">
        <f t="shared" si="7"/>
        <v>611614</v>
      </c>
      <c r="R61" s="9"/>
      <c r="S61" s="64">
        <v>68625</v>
      </c>
      <c r="T61" s="64">
        <v>65802</v>
      </c>
      <c r="U61" s="64"/>
      <c r="V61" s="64">
        <v>104608</v>
      </c>
      <c r="W61" s="64">
        <v>116520</v>
      </c>
      <c r="X61" s="64">
        <v>111213</v>
      </c>
      <c r="Y61" s="64">
        <v>2604</v>
      </c>
      <c r="Z61" s="64">
        <v>0</v>
      </c>
      <c r="AA61" s="64">
        <v>133778</v>
      </c>
      <c r="AB61" s="83">
        <f t="shared" si="8"/>
        <v>603150</v>
      </c>
      <c r="AC61" s="51">
        <f t="shared" si="9"/>
        <v>8464</v>
      </c>
      <c r="AD61" s="39"/>
      <c r="AE61" s="64">
        <v>6084000</v>
      </c>
      <c r="AF61" s="64">
        <v>937000</v>
      </c>
      <c r="AG61" s="64">
        <v>650073</v>
      </c>
      <c r="AH61" s="64">
        <v>21856</v>
      </c>
      <c r="AI61" s="51">
        <f t="shared" si="10"/>
        <v>7692929</v>
      </c>
      <c r="AJ61" s="64">
        <v>54978</v>
      </c>
      <c r="AK61" s="51">
        <f t="shared" si="11"/>
        <v>7637951</v>
      </c>
      <c r="AL61" s="39"/>
    </row>
    <row r="62" spans="1:38" ht="15.75" customHeight="1" x14ac:dyDescent="0.3">
      <c r="A62" s="3">
        <f t="shared" si="6"/>
        <v>59</v>
      </c>
      <c r="B62" s="41" t="s">
        <v>294</v>
      </c>
      <c r="C62" s="41">
        <v>9302</v>
      </c>
      <c r="D62" s="63" t="s">
        <v>48</v>
      </c>
      <c r="E62" s="63" t="str">
        <f t="shared" si="12"/>
        <v xml:space="preserve"> </v>
      </c>
      <c r="F62" s="119" t="s">
        <v>305</v>
      </c>
      <c r="G62" s="93">
        <v>28031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/>
      <c r="N62" s="64"/>
      <c r="O62" s="64">
        <v>36800</v>
      </c>
      <c r="P62" s="64">
        <v>110</v>
      </c>
      <c r="Q62" s="51">
        <f t="shared" si="7"/>
        <v>64941</v>
      </c>
      <c r="R62" s="9"/>
      <c r="S62" s="64">
        <v>13031</v>
      </c>
      <c r="T62" s="64"/>
      <c r="U62" s="64">
        <v>2035</v>
      </c>
      <c r="V62" s="64">
        <v>4000</v>
      </c>
      <c r="W62" s="64">
        <v>8807</v>
      </c>
      <c r="X62" s="64">
        <v>7156</v>
      </c>
      <c r="Y62" s="64">
        <v>160</v>
      </c>
      <c r="Z62" s="64"/>
      <c r="AA62" s="64">
        <v>8827</v>
      </c>
      <c r="AB62" s="83">
        <f t="shared" si="8"/>
        <v>44016</v>
      </c>
      <c r="AC62" s="51">
        <f t="shared" si="9"/>
        <v>20925</v>
      </c>
      <c r="AD62" s="39"/>
      <c r="AE62" s="64">
        <v>1250000</v>
      </c>
      <c r="AF62" s="64">
        <v>10929</v>
      </c>
      <c r="AG62" s="64">
        <v>39253</v>
      </c>
      <c r="AH62" s="64">
        <v>0</v>
      </c>
      <c r="AI62" s="51">
        <f t="shared" si="10"/>
        <v>1300182</v>
      </c>
      <c r="AJ62" s="64"/>
      <c r="AK62" s="51">
        <f t="shared" si="11"/>
        <v>1300182</v>
      </c>
      <c r="AL62" s="39"/>
    </row>
    <row r="63" spans="1:38" ht="15.75" customHeight="1" x14ac:dyDescent="0.3">
      <c r="A63" s="3">
        <f t="shared" si="6"/>
        <v>60</v>
      </c>
      <c r="B63" s="41" t="s">
        <v>294</v>
      </c>
      <c r="C63" s="41">
        <v>9321</v>
      </c>
      <c r="D63" s="63" t="s">
        <v>49</v>
      </c>
      <c r="E63" s="63">
        <f t="shared" si="12"/>
        <v>1</v>
      </c>
      <c r="F63" s="119" t="s">
        <v>342</v>
      </c>
      <c r="G63" s="93">
        <v>560036</v>
      </c>
      <c r="H63" s="64">
        <v>0</v>
      </c>
      <c r="I63" s="64">
        <v>19105</v>
      </c>
      <c r="J63" s="64">
        <v>0</v>
      </c>
      <c r="K63" s="64">
        <v>33125</v>
      </c>
      <c r="L63" s="64">
        <v>0</v>
      </c>
      <c r="M63" s="64">
        <v>44086</v>
      </c>
      <c r="N63" s="64">
        <v>537</v>
      </c>
      <c r="O63" s="64">
        <v>90121</v>
      </c>
      <c r="P63" s="64">
        <v>103</v>
      </c>
      <c r="Q63" s="51">
        <f t="shared" si="7"/>
        <v>747113</v>
      </c>
      <c r="R63" s="9"/>
      <c r="S63" s="64">
        <v>133168</v>
      </c>
      <c r="T63" s="64">
        <v>66668</v>
      </c>
      <c r="U63" s="64">
        <v>3187</v>
      </c>
      <c r="V63" s="64">
        <v>196391</v>
      </c>
      <c r="W63" s="64">
        <v>115535</v>
      </c>
      <c r="X63" s="64">
        <v>96558</v>
      </c>
      <c r="Y63" s="64">
        <v>40419</v>
      </c>
      <c r="Z63" s="64"/>
      <c r="AA63" s="64">
        <v>86053</v>
      </c>
      <c r="AB63" s="83">
        <f t="shared" si="8"/>
        <v>737979</v>
      </c>
      <c r="AC63" s="51">
        <f t="shared" si="9"/>
        <v>9134</v>
      </c>
      <c r="AD63" s="39"/>
      <c r="AE63" s="64">
        <v>3912419</v>
      </c>
      <c r="AF63" s="64">
        <v>65751</v>
      </c>
      <c r="AG63" s="64">
        <v>72165</v>
      </c>
      <c r="AH63" s="64">
        <v>4692</v>
      </c>
      <c r="AI63" s="51">
        <f t="shared" si="10"/>
        <v>4055027</v>
      </c>
      <c r="AJ63" s="64">
        <v>114325</v>
      </c>
      <c r="AK63" s="51">
        <f t="shared" si="11"/>
        <v>3940702</v>
      </c>
      <c r="AL63" s="39"/>
    </row>
    <row r="64" spans="1:38" ht="15.75" customHeight="1" x14ac:dyDescent="0.3">
      <c r="A64" s="3">
        <f t="shared" si="6"/>
        <v>61</v>
      </c>
      <c r="B64" s="41" t="s">
        <v>294</v>
      </c>
      <c r="C64" s="41">
        <v>9327</v>
      </c>
      <c r="D64" s="63" t="s">
        <v>26</v>
      </c>
      <c r="E64" s="63">
        <f t="shared" si="12"/>
        <v>1</v>
      </c>
      <c r="F64" s="119" t="s">
        <v>342</v>
      </c>
      <c r="G64" s="93">
        <v>335075</v>
      </c>
      <c r="H64" s="64"/>
      <c r="I64" s="64">
        <v>0</v>
      </c>
      <c r="J64" s="64"/>
      <c r="K64" s="64">
        <v>1900</v>
      </c>
      <c r="L64" s="64"/>
      <c r="M64" s="64">
        <v>118956</v>
      </c>
      <c r="N64" s="64">
        <v>1081</v>
      </c>
      <c r="O64" s="64">
        <v>33298</v>
      </c>
      <c r="P64" s="64">
        <v>28668</v>
      </c>
      <c r="Q64" s="51">
        <f t="shared" si="7"/>
        <v>518978</v>
      </c>
      <c r="R64" s="9"/>
      <c r="S64" s="64">
        <v>74576</v>
      </c>
      <c r="T64" s="64">
        <v>5619</v>
      </c>
      <c r="U64" s="64">
        <v>50770</v>
      </c>
      <c r="V64" s="64">
        <v>105946</v>
      </c>
      <c r="W64" s="64">
        <v>217382</v>
      </c>
      <c r="X64" s="64">
        <v>126297</v>
      </c>
      <c r="Y64" s="64">
        <v>22803</v>
      </c>
      <c r="Z64" s="64">
        <v>1010</v>
      </c>
      <c r="AA64" s="64"/>
      <c r="AB64" s="83">
        <f t="shared" si="8"/>
        <v>604403</v>
      </c>
      <c r="AC64" s="51">
        <f t="shared" si="9"/>
        <v>-85425</v>
      </c>
      <c r="AD64" s="39"/>
      <c r="AE64" s="64">
        <v>7597454</v>
      </c>
      <c r="AF64" s="64">
        <v>482912</v>
      </c>
      <c r="AG64" s="64">
        <v>446798</v>
      </c>
      <c r="AH64" s="64">
        <v>41124</v>
      </c>
      <c r="AI64" s="51">
        <f t="shared" si="10"/>
        <v>8568288</v>
      </c>
      <c r="AJ64" s="64">
        <v>265840</v>
      </c>
      <c r="AK64" s="51">
        <f t="shared" si="11"/>
        <v>8302448</v>
      </c>
      <c r="AL64" s="39"/>
    </row>
    <row r="65" spans="1:148" ht="15.75" customHeight="1" x14ac:dyDescent="0.3">
      <c r="A65" s="3">
        <f t="shared" si="6"/>
        <v>62</v>
      </c>
      <c r="B65" s="41" t="s">
        <v>294</v>
      </c>
      <c r="C65" s="41">
        <v>10004</v>
      </c>
      <c r="D65" s="63" t="s">
        <v>50</v>
      </c>
      <c r="E65" s="63">
        <f t="shared" si="12"/>
        <v>1</v>
      </c>
      <c r="F65" s="119" t="s">
        <v>342</v>
      </c>
      <c r="G65" s="93">
        <v>151352</v>
      </c>
      <c r="H65" s="64">
        <v>13884</v>
      </c>
      <c r="I65" s="64"/>
      <c r="J65" s="64">
        <v>368525</v>
      </c>
      <c r="K65" s="64"/>
      <c r="L65" s="64">
        <v>0</v>
      </c>
      <c r="M65" s="64">
        <v>15472</v>
      </c>
      <c r="N65" s="64">
        <v>14642</v>
      </c>
      <c r="O65" s="64">
        <v>0</v>
      </c>
      <c r="P65" s="64">
        <v>9588</v>
      </c>
      <c r="Q65" s="51">
        <f t="shared" si="7"/>
        <v>573463</v>
      </c>
      <c r="R65" s="9"/>
      <c r="S65" s="64">
        <v>51632</v>
      </c>
      <c r="T65" s="64">
        <v>28120</v>
      </c>
      <c r="U65" s="64"/>
      <c r="V65" s="64">
        <v>5875</v>
      </c>
      <c r="W65" s="64">
        <v>42791</v>
      </c>
      <c r="X65" s="64">
        <v>52267</v>
      </c>
      <c r="Y65" s="64"/>
      <c r="Z65" s="64"/>
      <c r="AA65" s="64">
        <v>2780</v>
      </c>
      <c r="AB65" s="83">
        <f t="shared" si="8"/>
        <v>183465</v>
      </c>
      <c r="AC65" s="51">
        <f t="shared" si="9"/>
        <v>389998</v>
      </c>
      <c r="AD65" s="39"/>
      <c r="AE65" s="64">
        <v>2110000</v>
      </c>
      <c r="AF65" s="64">
        <v>2131934</v>
      </c>
      <c r="AG65" s="64">
        <v>779889</v>
      </c>
      <c r="AH65" s="64">
        <v>180918</v>
      </c>
      <c r="AI65" s="51">
        <f t="shared" si="10"/>
        <v>5202741</v>
      </c>
      <c r="AJ65" s="64">
        <v>1371000</v>
      </c>
      <c r="AK65" s="51">
        <f t="shared" si="11"/>
        <v>3831741</v>
      </c>
      <c r="AL65" s="39"/>
    </row>
    <row r="66" spans="1:148" ht="15.75" customHeight="1" x14ac:dyDescent="0.3">
      <c r="A66" s="3">
        <f t="shared" si="6"/>
        <v>63</v>
      </c>
      <c r="B66" s="41" t="s">
        <v>294</v>
      </c>
      <c r="C66" s="41">
        <v>9286</v>
      </c>
      <c r="D66" s="63" t="s">
        <v>13</v>
      </c>
      <c r="E66" s="63">
        <f t="shared" si="12"/>
        <v>1</v>
      </c>
      <c r="F66" s="119" t="s">
        <v>342</v>
      </c>
      <c r="G66" s="93">
        <v>137898</v>
      </c>
      <c r="H66" s="64"/>
      <c r="I66" s="64">
        <v>682</v>
      </c>
      <c r="J66" s="64">
        <v>0</v>
      </c>
      <c r="K66" s="64">
        <v>0</v>
      </c>
      <c r="L66" s="64">
        <v>100000</v>
      </c>
      <c r="M66" s="64">
        <v>91490</v>
      </c>
      <c r="N66" s="64">
        <v>17307</v>
      </c>
      <c r="O66" s="64">
        <v>5924</v>
      </c>
      <c r="P66" s="64">
        <v>61189</v>
      </c>
      <c r="Q66" s="51">
        <f t="shared" ref="Q66:Q74" si="13">SUM(G66:P66)</f>
        <v>414490</v>
      </c>
      <c r="R66" s="10"/>
      <c r="S66" s="64">
        <v>91755</v>
      </c>
      <c r="T66" s="64">
        <v>31200</v>
      </c>
      <c r="U66" s="64">
        <v>5467</v>
      </c>
      <c r="V66" s="64">
        <v>3434</v>
      </c>
      <c r="W66" s="64">
        <v>48548</v>
      </c>
      <c r="X66" s="64">
        <v>72901</v>
      </c>
      <c r="Y66" s="64">
        <v>24655</v>
      </c>
      <c r="Z66" s="64"/>
      <c r="AA66" s="64">
        <v>26461</v>
      </c>
      <c r="AB66" s="83">
        <f t="shared" ref="AB66:AB74" si="14">SUM(S66:AA66)</f>
        <v>304421</v>
      </c>
      <c r="AC66" s="51">
        <f t="shared" ref="AC66:AC75" si="15">+Q66-AB66</f>
        <v>110069</v>
      </c>
      <c r="AD66" s="39"/>
      <c r="AE66" s="64">
        <v>5025000</v>
      </c>
      <c r="AF66" s="64">
        <v>40543</v>
      </c>
      <c r="AG66" s="64">
        <v>370941</v>
      </c>
      <c r="AH66" s="64">
        <v>53431</v>
      </c>
      <c r="AI66" s="51">
        <f t="shared" ref="AI66:AI74" si="16">SUM(AE66:AH66)</f>
        <v>5489915</v>
      </c>
      <c r="AJ66" s="64">
        <v>15791</v>
      </c>
      <c r="AK66" s="51">
        <f t="shared" ref="AK66:AK74" si="17">+AI66-AJ66</f>
        <v>5474124</v>
      </c>
      <c r="AL66" s="39"/>
    </row>
    <row r="67" spans="1:148" ht="15.75" customHeight="1" x14ac:dyDescent="0.3">
      <c r="A67" s="3">
        <f t="shared" si="6"/>
        <v>64</v>
      </c>
      <c r="B67" s="41" t="s">
        <v>294</v>
      </c>
      <c r="C67" s="41">
        <v>9337</v>
      </c>
      <c r="D67" s="63" t="s">
        <v>27</v>
      </c>
      <c r="E67" s="63">
        <f t="shared" ref="E67:E74" si="18">IF(F67="Y",1," ")</f>
        <v>1</v>
      </c>
      <c r="F67" s="119" t="s">
        <v>342</v>
      </c>
      <c r="G67" s="93">
        <v>73953</v>
      </c>
      <c r="H67" s="64"/>
      <c r="I67" s="64">
        <v>10001</v>
      </c>
      <c r="J67" s="64">
        <v>0</v>
      </c>
      <c r="K67" s="64">
        <v>0</v>
      </c>
      <c r="L67" s="64">
        <v>0</v>
      </c>
      <c r="M67" s="64">
        <v>67550</v>
      </c>
      <c r="N67" s="64">
        <v>10564</v>
      </c>
      <c r="O67" s="64">
        <v>131</v>
      </c>
      <c r="P67" s="64"/>
      <c r="Q67" s="51">
        <f t="shared" si="13"/>
        <v>162199</v>
      </c>
      <c r="R67" s="9"/>
      <c r="S67" s="64">
        <v>58361</v>
      </c>
      <c r="T67" s="64">
        <v>4080</v>
      </c>
      <c r="U67" s="64">
        <v>1324</v>
      </c>
      <c r="V67" s="64">
        <v>14514</v>
      </c>
      <c r="W67" s="64">
        <v>8071</v>
      </c>
      <c r="X67" s="64">
        <v>29946</v>
      </c>
      <c r="Y67" s="64">
        <v>4431</v>
      </c>
      <c r="Z67" s="64">
        <v>9771</v>
      </c>
      <c r="AA67" s="64"/>
      <c r="AB67" s="83">
        <f t="shared" si="14"/>
        <v>130498</v>
      </c>
      <c r="AC67" s="51">
        <f t="shared" si="15"/>
        <v>31701</v>
      </c>
      <c r="AD67" s="39"/>
      <c r="AE67" s="64">
        <v>3099899</v>
      </c>
      <c r="AF67" s="64">
        <v>8568</v>
      </c>
      <c r="AG67" s="64">
        <v>361154</v>
      </c>
      <c r="AH67" s="64">
        <v>4208</v>
      </c>
      <c r="AI67" s="51">
        <f t="shared" si="16"/>
        <v>3473829</v>
      </c>
      <c r="AJ67" s="64">
        <v>42940</v>
      </c>
      <c r="AK67" s="51">
        <f t="shared" si="17"/>
        <v>3430889</v>
      </c>
      <c r="AL67" s="39"/>
    </row>
    <row r="68" spans="1:148" ht="15.75" customHeight="1" x14ac:dyDescent="0.3">
      <c r="A68" s="3">
        <f t="shared" si="6"/>
        <v>65</v>
      </c>
      <c r="B68" s="41" t="s">
        <v>294</v>
      </c>
      <c r="C68" s="41">
        <v>9352</v>
      </c>
      <c r="D68" s="63" t="s">
        <v>257</v>
      </c>
      <c r="E68" s="63">
        <f t="shared" si="18"/>
        <v>1</v>
      </c>
      <c r="F68" s="119" t="s">
        <v>342</v>
      </c>
      <c r="G68" s="93">
        <v>36637</v>
      </c>
      <c r="H68" s="64">
        <v>979</v>
      </c>
      <c r="I68" s="64">
        <v>145</v>
      </c>
      <c r="J68" s="64">
        <v>8315</v>
      </c>
      <c r="K68" s="64">
        <v>1000</v>
      </c>
      <c r="L68" s="64">
        <v>0</v>
      </c>
      <c r="M68" s="64">
        <v>18574</v>
      </c>
      <c r="N68" s="64">
        <v>758</v>
      </c>
      <c r="O68" s="64">
        <v>13384</v>
      </c>
      <c r="P68" s="64">
        <v>3924</v>
      </c>
      <c r="Q68" s="51">
        <f t="shared" si="13"/>
        <v>83716</v>
      </c>
      <c r="R68" s="9"/>
      <c r="S68" s="64">
        <v>32914</v>
      </c>
      <c r="T68" s="64">
        <v>0</v>
      </c>
      <c r="U68" s="64">
        <v>1144</v>
      </c>
      <c r="V68" s="64">
        <v>4813</v>
      </c>
      <c r="W68" s="64">
        <v>15760</v>
      </c>
      <c r="X68" s="64">
        <v>13212</v>
      </c>
      <c r="Y68" s="64">
        <v>1019</v>
      </c>
      <c r="Z68" s="64">
        <v>576</v>
      </c>
      <c r="AA68" s="64">
        <v>5517</v>
      </c>
      <c r="AB68" s="83">
        <f t="shared" si="14"/>
        <v>74955</v>
      </c>
      <c r="AC68" s="51">
        <f t="shared" si="15"/>
        <v>8761</v>
      </c>
      <c r="AD68" s="39"/>
      <c r="AE68" s="64">
        <v>1578000</v>
      </c>
      <c r="AF68" s="64">
        <v>87690</v>
      </c>
      <c r="AG68" s="64">
        <v>50558</v>
      </c>
      <c r="AH68" s="64">
        <v>0</v>
      </c>
      <c r="AI68" s="51">
        <f t="shared" si="16"/>
        <v>1716248</v>
      </c>
      <c r="AJ68" s="64">
        <v>0</v>
      </c>
      <c r="AK68" s="51">
        <f t="shared" si="17"/>
        <v>1716248</v>
      </c>
      <c r="AL68" s="39"/>
    </row>
    <row r="69" spans="1:148" ht="15.75" customHeight="1" x14ac:dyDescent="0.3">
      <c r="A69" s="3">
        <f t="shared" si="6"/>
        <v>66</v>
      </c>
      <c r="B69" s="41" t="s">
        <v>294</v>
      </c>
      <c r="C69" s="41">
        <v>9538</v>
      </c>
      <c r="D69" s="63" t="s">
        <v>290</v>
      </c>
      <c r="E69" s="63">
        <f t="shared" si="18"/>
        <v>1</v>
      </c>
      <c r="F69" s="119" t="s">
        <v>342</v>
      </c>
      <c r="G69" s="93">
        <v>40426</v>
      </c>
      <c r="H69" s="64">
        <v>0</v>
      </c>
      <c r="I69" s="64">
        <v>580</v>
      </c>
      <c r="J69" s="64">
        <v>0</v>
      </c>
      <c r="K69" s="64">
        <v>0</v>
      </c>
      <c r="L69" s="64">
        <v>0</v>
      </c>
      <c r="M69" s="64">
        <v>26828</v>
      </c>
      <c r="N69" s="64">
        <v>2219</v>
      </c>
      <c r="O69" s="64">
        <v>41</v>
      </c>
      <c r="P69" s="64"/>
      <c r="Q69" s="51">
        <f t="shared" si="13"/>
        <v>70094</v>
      </c>
      <c r="R69" s="9"/>
      <c r="S69" s="64">
        <v>44879</v>
      </c>
      <c r="T69" s="64">
        <v>9729</v>
      </c>
      <c r="U69" s="64"/>
      <c r="V69" s="64"/>
      <c r="W69" s="64">
        <v>10150</v>
      </c>
      <c r="X69" s="64">
        <v>14573</v>
      </c>
      <c r="Y69" s="64">
        <v>485</v>
      </c>
      <c r="Z69" s="64">
        <v>1920</v>
      </c>
      <c r="AA69" s="64"/>
      <c r="AB69" s="83">
        <f t="shared" si="14"/>
        <v>81736</v>
      </c>
      <c r="AC69" s="51">
        <f t="shared" si="15"/>
        <v>-11642</v>
      </c>
      <c r="AD69" s="39"/>
      <c r="AE69" s="64">
        <v>688654</v>
      </c>
      <c r="AF69" s="64">
        <v>9094</v>
      </c>
      <c r="AG69" s="64">
        <v>85536</v>
      </c>
      <c r="AH69" s="64"/>
      <c r="AI69" s="51">
        <f t="shared" si="16"/>
        <v>783284</v>
      </c>
      <c r="AJ69" s="64">
        <v>542</v>
      </c>
      <c r="AK69" s="51">
        <f t="shared" si="17"/>
        <v>782742</v>
      </c>
      <c r="AL69" s="39"/>
    </row>
    <row r="70" spans="1:148" ht="15.75" customHeight="1" x14ac:dyDescent="0.3">
      <c r="A70" s="3">
        <f t="shared" ref="A70:A74" si="19">+A69+1</f>
        <v>67</v>
      </c>
      <c r="B70" s="41" t="s">
        <v>294</v>
      </c>
      <c r="C70" s="41">
        <v>9331</v>
      </c>
      <c r="D70" s="63" t="s">
        <v>28</v>
      </c>
      <c r="E70" s="63">
        <f t="shared" si="18"/>
        <v>1</v>
      </c>
      <c r="F70" s="119" t="s">
        <v>342</v>
      </c>
      <c r="G70" s="93">
        <v>39451</v>
      </c>
      <c r="H70" s="64"/>
      <c r="I70" s="64">
        <v>397</v>
      </c>
      <c r="J70" s="64">
        <v>0</v>
      </c>
      <c r="K70" s="64"/>
      <c r="L70" s="64"/>
      <c r="M70" s="64">
        <v>1526</v>
      </c>
      <c r="N70" s="64">
        <v>10174</v>
      </c>
      <c r="O70" s="64"/>
      <c r="P70" s="64">
        <v>0</v>
      </c>
      <c r="Q70" s="51">
        <f t="shared" si="13"/>
        <v>51548</v>
      </c>
      <c r="R70" s="9"/>
      <c r="S70" s="64">
        <v>21535</v>
      </c>
      <c r="T70" s="64">
        <v>0</v>
      </c>
      <c r="U70" s="64"/>
      <c r="V70" s="64">
        <v>2292</v>
      </c>
      <c r="W70" s="64">
        <v>8282</v>
      </c>
      <c r="X70" s="64">
        <v>6639</v>
      </c>
      <c r="Y70" s="64">
        <v>792</v>
      </c>
      <c r="Z70" s="64"/>
      <c r="AA70" s="64">
        <v>207</v>
      </c>
      <c r="AB70" s="83">
        <f t="shared" si="14"/>
        <v>39747</v>
      </c>
      <c r="AC70" s="51">
        <f t="shared" si="15"/>
        <v>11801</v>
      </c>
      <c r="AD70" s="39"/>
      <c r="AE70" s="64">
        <v>1031181</v>
      </c>
      <c r="AF70" s="64">
        <v>558</v>
      </c>
      <c r="AG70" s="64">
        <v>354230</v>
      </c>
      <c r="AH70" s="64">
        <v>336</v>
      </c>
      <c r="AI70" s="51">
        <f t="shared" si="16"/>
        <v>1386305</v>
      </c>
      <c r="AJ70" s="64">
        <v>711</v>
      </c>
      <c r="AK70" s="51">
        <f t="shared" si="17"/>
        <v>1385594</v>
      </c>
      <c r="AL70" s="39"/>
    </row>
    <row r="71" spans="1:148" s="45" customFormat="1" ht="15.75" customHeight="1" x14ac:dyDescent="0.3">
      <c r="A71" s="3">
        <f t="shared" si="19"/>
        <v>68</v>
      </c>
      <c r="B71" s="86" t="s">
        <v>294</v>
      </c>
      <c r="C71" s="86">
        <v>9332</v>
      </c>
      <c r="D71" s="87" t="s">
        <v>52</v>
      </c>
      <c r="E71" s="63">
        <f t="shared" si="18"/>
        <v>1</v>
      </c>
      <c r="F71" s="119" t="s">
        <v>342</v>
      </c>
      <c r="G71" s="93">
        <v>23164</v>
      </c>
      <c r="H71" s="94">
        <v>779</v>
      </c>
      <c r="I71" s="94"/>
      <c r="J71" s="94">
        <v>0</v>
      </c>
      <c r="K71" s="94">
        <v>0</v>
      </c>
      <c r="L71" s="94"/>
      <c r="M71" s="94">
        <v>100</v>
      </c>
      <c r="N71" s="94">
        <v>17111</v>
      </c>
      <c r="O71" s="94">
        <v>695</v>
      </c>
      <c r="P71" s="94">
        <v>345</v>
      </c>
      <c r="Q71" s="51">
        <f t="shared" si="13"/>
        <v>42194</v>
      </c>
      <c r="R71" s="10"/>
      <c r="S71" s="94"/>
      <c r="T71" s="94">
        <v>0</v>
      </c>
      <c r="U71" s="94">
        <v>4970</v>
      </c>
      <c r="V71" s="94">
        <v>3779</v>
      </c>
      <c r="W71" s="94">
        <v>5572</v>
      </c>
      <c r="X71" s="94">
        <v>4408</v>
      </c>
      <c r="Y71" s="94">
        <v>6640</v>
      </c>
      <c r="Z71" s="94"/>
      <c r="AA71" s="94">
        <v>1519</v>
      </c>
      <c r="AB71" s="83">
        <f t="shared" si="14"/>
        <v>26888</v>
      </c>
      <c r="AC71" s="51">
        <f t="shared" si="15"/>
        <v>15306</v>
      </c>
      <c r="AD71" s="89"/>
      <c r="AE71" s="94">
        <v>334000</v>
      </c>
      <c r="AF71" s="94">
        <v>7478</v>
      </c>
      <c r="AG71" s="94">
        <v>649409</v>
      </c>
      <c r="AH71" s="94">
        <v>5413</v>
      </c>
      <c r="AI71" s="51">
        <f t="shared" si="16"/>
        <v>996300</v>
      </c>
      <c r="AJ71" s="94">
        <v>0</v>
      </c>
      <c r="AK71" s="51">
        <f t="shared" si="17"/>
        <v>996300</v>
      </c>
      <c r="AL71" s="89"/>
    </row>
    <row r="72" spans="1:148" s="45" customFormat="1" ht="15.75" customHeight="1" x14ac:dyDescent="0.3">
      <c r="A72" s="3">
        <f t="shared" si="19"/>
        <v>69</v>
      </c>
      <c r="B72" s="86" t="s">
        <v>294</v>
      </c>
      <c r="C72" s="86">
        <v>9985</v>
      </c>
      <c r="D72" s="87" t="s">
        <v>29</v>
      </c>
      <c r="E72" s="63" t="str">
        <f t="shared" si="18"/>
        <v xml:space="preserve"> </v>
      </c>
      <c r="F72" s="119" t="s">
        <v>305</v>
      </c>
      <c r="G72" s="93">
        <v>4264</v>
      </c>
      <c r="H72" s="94">
        <v>0</v>
      </c>
      <c r="I72" s="94">
        <v>0</v>
      </c>
      <c r="J72" s="94">
        <v>0</v>
      </c>
      <c r="K72" s="94">
        <v>0</v>
      </c>
      <c r="L72" s="94">
        <v>0</v>
      </c>
      <c r="M72" s="94">
        <v>0</v>
      </c>
      <c r="N72" s="94">
        <v>56</v>
      </c>
      <c r="O72" s="94">
        <v>0</v>
      </c>
      <c r="P72" s="94">
        <v>3500</v>
      </c>
      <c r="Q72" s="51">
        <f t="shared" si="13"/>
        <v>7820</v>
      </c>
      <c r="R72" s="9"/>
      <c r="S72" s="94">
        <v>0</v>
      </c>
      <c r="T72" s="94">
        <v>0</v>
      </c>
      <c r="U72" s="94">
        <v>0</v>
      </c>
      <c r="V72" s="94">
        <v>0</v>
      </c>
      <c r="W72" s="94">
        <v>4630</v>
      </c>
      <c r="X72" s="94">
        <v>2480</v>
      </c>
      <c r="Y72" s="94">
        <v>0</v>
      </c>
      <c r="Z72" s="94">
        <v>0</v>
      </c>
      <c r="AA72" s="94">
        <v>200</v>
      </c>
      <c r="AB72" s="83">
        <f t="shared" si="14"/>
        <v>7310</v>
      </c>
      <c r="AC72" s="51">
        <f t="shared" si="15"/>
        <v>510</v>
      </c>
      <c r="AD72" s="89"/>
      <c r="AE72" s="94">
        <v>0</v>
      </c>
      <c r="AF72" s="94">
        <v>5790</v>
      </c>
      <c r="AG72" s="94">
        <v>6356</v>
      </c>
      <c r="AH72" s="94">
        <v>0</v>
      </c>
      <c r="AI72" s="51">
        <f t="shared" si="16"/>
        <v>12146</v>
      </c>
      <c r="AJ72" s="94">
        <v>12146</v>
      </c>
      <c r="AK72" s="51">
        <f t="shared" si="17"/>
        <v>0</v>
      </c>
      <c r="AL72" s="89"/>
    </row>
    <row r="73" spans="1:148" s="45" customFormat="1" ht="15.75" customHeight="1" x14ac:dyDescent="0.3">
      <c r="A73" s="3">
        <f t="shared" si="19"/>
        <v>70</v>
      </c>
      <c r="B73" s="86" t="s">
        <v>294</v>
      </c>
      <c r="C73" s="86">
        <v>9268</v>
      </c>
      <c r="D73" s="87" t="s">
        <v>4</v>
      </c>
      <c r="E73" s="63">
        <f t="shared" si="18"/>
        <v>1</v>
      </c>
      <c r="F73" s="119" t="s">
        <v>342</v>
      </c>
      <c r="G73" s="93">
        <v>104457</v>
      </c>
      <c r="H73" s="94">
        <v>254</v>
      </c>
      <c r="I73" s="94">
        <v>18155</v>
      </c>
      <c r="J73" s="94">
        <v>645385</v>
      </c>
      <c r="K73" s="94"/>
      <c r="L73" s="94">
        <v>0</v>
      </c>
      <c r="M73" s="94">
        <v>3956</v>
      </c>
      <c r="N73" s="94">
        <v>15278</v>
      </c>
      <c r="O73" s="94">
        <v>221</v>
      </c>
      <c r="P73" s="94"/>
      <c r="Q73" s="51">
        <f t="shared" si="13"/>
        <v>787706</v>
      </c>
      <c r="R73" s="9"/>
      <c r="S73" s="94">
        <v>62162</v>
      </c>
      <c r="T73" s="94"/>
      <c r="U73" s="94">
        <v>330</v>
      </c>
      <c r="V73" s="94">
        <v>12492</v>
      </c>
      <c r="W73" s="94">
        <v>15936</v>
      </c>
      <c r="X73" s="94">
        <v>18025</v>
      </c>
      <c r="Y73" s="94">
        <v>4140</v>
      </c>
      <c r="Z73" s="94">
        <v>19155</v>
      </c>
      <c r="AA73" s="94">
        <v>2714</v>
      </c>
      <c r="AB73" s="83">
        <f t="shared" si="14"/>
        <v>134954</v>
      </c>
      <c r="AC73" s="51">
        <f t="shared" si="15"/>
        <v>652752</v>
      </c>
      <c r="AD73" s="89"/>
      <c r="AE73" s="94">
        <v>1739957</v>
      </c>
      <c r="AF73" s="94">
        <v>18388</v>
      </c>
      <c r="AG73" s="94">
        <v>669672</v>
      </c>
      <c r="AH73" s="94">
        <v>47</v>
      </c>
      <c r="AI73" s="51">
        <f t="shared" si="16"/>
        <v>2428064</v>
      </c>
      <c r="AJ73" s="94">
        <v>-17667</v>
      </c>
      <c r="AK73" s="51">
        <f t="shared" si="17"/>
        <v>2445731</v>
      </c>
      <c r="AL73" s="89"/>
    </row>
    <row r="74" spans="1:148" s="45" customFormat="1" ht="15.75" customHeight="1" x14ac:dyDescent="0.3">
      <c r="A74" s="3">
        <f t="shared" si="19"/>
        <v>71</v>
      </c>
      <c r="B74" s="86" t="s">
        <v>294</v>
      </c>
      <c r="C74" s="86">
        <v>9270</v>
      </c>
      <c r="D74" s="87" t="s">
        <v>299</v>
      </c>
      <c r="E74" s="63">
        <f t="shared" si="18"/>
        <v>1</v>
      </c>
      <c r="F74" s="119" t="s">
        <v>342</v>
      </c>
      <c r="G74" s="93">
        <v>198714</v>
      </c>
      <c r="H74" s="94"/>
      <c r="I74" s="94">
        <v>0</v>
      </c>
      <c r="J74" s="94">
        <v>0</v>
      </c>
      <c r="K74" s="94">
        <v>0</v>
      </c>
      <c r="L74" s="94">
        <v>0</v>
      </c>
      <c r="M74" s="94">
        <v>88592</v>
      </c>
      <c r="N74" s="94">
        <v>34388</v>
      </c>
      <c r="O74" s="94">
        <v>35736</v>
      </c>
      <c r="P74" s="94">
        <v>6706</v>
      </c>
      <c r="Q74" s="51">
        <f t="shared" si="13"/>
        <v>364136</v>
      </c>
      <c r="R74" s="9"/>
      <c r="S74" s="94">
        <v>129055</v>
      </c>
      <c r="T74" s="94">
        <v>30443</v>
      </c>
      <c r="U74" s="94">
        <v>6274</v>
      </c>
      <c r="V74" s="94">
        <v>60428</v>
      </c>
      <c r="W74" s="94">
        <v>64600</v>
      </c>
      <c r="X74" s="94">
        <v>57124</v>
      </c>
      <c r="Y74" s="94">
        <v>18563</v>
      </c>
      <c r="Z74" s="94">
        <v>24664</v>
      </c>
      <c r="AA74" s="94"/>
      <c r="AB74" s="83">
        <f t="shared" si="14"/>
        <v>391151</v>
      </c>
      <c r="AC74" s="51">
        <f t="shared" si="15"/>
        <v>-27015</v>
      </c>
      <c r="AD74" s="89"/>
      <c r="AE74" s="94">
        <v>3250927</v>
      </c>
      <c r="AF74" s="94">
        <v>116479</v>
      </c>
      <c r="AG74" s="94">
        <v>1215380</v>
      </c>
      <c r="AH74" s="94">
        <v>3556</v>
      </c>
      <c r="AI74" s="51">
        <f t="shared" si="16"/>
        <v>4586342</v>
      </c>
      <c r="AJ74" s="94">
        <v>17641</v>
      </c>
      <c r="AK74" s="51">
        <f t="shared" si="17"/>
        <v>4568701</v>
      </c>
      <c r="AL74" s="89"/>
    </row>
    <row r="75" spans="1:148" s="7" customFormat="1" ht="15.75" customHeight="1" x14ac:dyDescent="0.3">
      <c r="A75" s="196" t="s">
        <v>332</v>
      </c>
      <c r="B75" s="197"/>
      <c r="C75" s="197"/>
      <c r="D75" s="197"/>
      <c r="E75" s="69"/>
      <c r="F75" s="117"/>
      <c r="G75" s="76">
        <f>SUM(G4:G74)</f>
        <v>8541428</v>
      </c>
      <c r="H75" s="76">
        <f t="shared" ref="H75:P75" si="20">SUM(H4:H74)</f>
        <v>109805</v>
      </c>
      <c r="I75" s="76">
        <f t="shared" si="20"/>
        <v>470173</v>
      </c>
      <c r="J75" s="76">
        <f t="shared" si="20"/>
        <v>2028984</v>
      </c>
      <c r="K75" s="76">
        <f t="shared" si="20"/>
        <v>327965</v>
      </c>
      <c r="L75" s="76">
        <f t="shared" si="20"/>
        <v>179774</v>
      </c>
      <c r="M75" s="76">
        <f t="shared" si="20"/>
        <v>2725221</v>
      </c>
      <c r="N75" s="76">
        <f t="shared" si="20"/>
        <v>667465</v>
      </c>
      <c r="O75" s="76">
        <f t="shared" si="20"/>
        <v>880150</v>
      </c>
      <c r="P75" s="76">
        <f t="shared" si="20"/>
        <v>391867</v>
      </c>
      <c r="Q75" s="51">
        <f>SUM(Q4:Q74)</f>
        <v>16322832</v>
      </c>
      <c r="R75" s="31"/>
      <c r="S75" s="30">
        <f>SUM(S4:S74)</f>
        <v>3973576</v>
      </c>
      <c r="T75" s="30">
        <f t="shared" ref="T75:AA75" si="21">SUM(T4:T74)</f>
        <v>753813</v>
      </c>
      <c r="U75" s="30">
        <f t="shared" si="21"/>
        <v>807064</v>
      </c>
      <c r="V75" s="30">
        <f t="shared" si="21"/>
        <v>1704110</v>
      </c>
      <c r="W75" s="30">
        <f t="shared" si="21"/>
        <v>2953734</v>
      </c>
      <c r="X75" s="30">
        <f t="shared" si="21"/>
        <v>2096340</v>
      </c>
      <c r="Y75" s="30">
        <f t="shared" si="21"/>
        <v>622199</v>
      </c>
      <c r="Z75" s="30">
        <f t="shared" si="21"/>
        <v>455286</v>
      </c>
      <c r="AA75" s="30">
        <f t="shared" si="21"/>
        <v>882007</v>
      </c>
      <c r="AB75" s="83">
        <f>SUM(AB4:AB74)</f>
        <v>14248129</v>
      </c>
      <c r="AC75" s="51">
        <f t="shared" si="15"/>
        <v>2074703</v>
      </c>
      <c r="AD75" s="35"/>
      <c r="AE75" s="76">
        <f>SUM(AE4:AE74)</f>
        <v>162236051</v>
      </c>
      <c r="AF75" s="76">
        <f t="shared" ref="AF75:AH75" si="22">SUM(AF4:AF74)</f>
        <v>6970950</v>
      </c>
      <c r="AG75" s="76">
        <f t="shared" si="22"/>
        <v>27121410</v>
      </c>
      <c r="AH75" s="76">
        <f t="shared" si="22"/>
        <v>532125</v>
      </c>
      <c r="AI75" s="51">
        <f>SUM(AI4:AI74)</f>
        <v>196860536</v>
      </c>
      <c r="AJ75" s="76">
        <f>SUM(AJ4:AJ74)</f>
        <v>4326566</v>
      </c>
      <c r="AK75" s="51">
        <f>SUM(AK4:AK74)</f>
        <v>192533970</v>
      </c>
      <c r="AL75" s="77"/>
    </row>
    <row r="76" spans="1:148" s="7" customFormat="1" ht="15.75" customHeight="1" x14ac:dyDescent="0.3">
      <c r="A76" s="196" t="s">
        <v>323</v>
      </c>
      <c r="B76" s="197"/>
      <c r="C76" s="197"/>
      <c r="D76" s="197"/>
      <c r="E76" s="69"/>
      <c r="F76" s="117"/>
      <c r="G76" s="116">
        <v>8461945.6999999993</v>
      </c>
      <c r="H76" s="96">
        <v>137723</v>
      </c>
      <c r="I76" s="96">
        <v>494879</v>
      </c>
      <c r="J76" s="96">
        <v>590257</v>
      </c>
      <c r="K76" s="96">
        <v>456227</v>
      </c>
      <c r="L76" s="96">
        <v>600193</v>
      </c>
      <c r="M76" s="96">
        <v>2511556.94</v>
      </c>
      <c r="N76" s="96">
        <v>772568</v>
      </c>
      <c r="O76" s="96">
        <v>929133</v>
      </c>
      <c r="P76" s="96">
        <v>406544</v>
      </c>
      <c r="Q76" s="83">
        <v>15361026.639999999</v>
      </c>
      <c r="R76" s="92"/>
      <c r="S76" s="96">
        <v>3962447.88</v>
      </c>
      <c r="T76" s="96">
        <v>722543</v>
      </c>
      <c r="U76" s="96">
        <v>436928</v>
      </c>
      <c r="V76" s="96">
        <v>1634761</v>
      </c>
      <c r="W76" s="96">
        <v>3055847</v>
      </c>
      <c r="X76" s="96">
        <v>1974574</v>
      </c>
      <c r="Y76" s="96">
        <v>604649</v>
      </c>
      <c r="Z76" s="96">
        <v>525850</v>
      </c>
      <c r="AA76" s="96">
        <v>596054</v>
      </c>
      <c r="AB76" s="83">
        <v>13513653.879999999</v>
      </c>
      <c r="AC76" s="83">
        <v>1847372.7599999998</v>
      </c>
      <c r="AD76" s="97"/>
      <c r="AE76" s="96">
        <v>168503067</v>
      </c>
      <c r="AF76" s="96">
        <v>4658669</v>
      </c>
      <c r="AG76" s="96">
        <v>24341311</v>
      </c>
      <c r="AH76" s="96">
        <v>536292</v>
      </c>
      <c r="AI76" s="83">
        <v>198039339</v>
      </c>
      <c r="AJ76" s="96">
        <v>9028139</v>
      </c>
      <c r="AK76" s="83">
        <v>189011200</v>
      </c>
      <c r="AL76" s="7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7"/>
      <c r="CA76" s="97"/>
      <c r="CB76" s="97"/>
      <c r="CC76" s="97"/>
      <c r="CD76" s="97"/>
      <c r="CE76" s="97"/>
      <c r="CF76" s="97"/>
      <c r="CG76" s="97"/>
      <c r="CH76" s="97"/>
      <c r="CI76" s="97"/>
      <c r="CJ76" s="97"/>
      <c r="CK76" s="97"/>
      <c r="CL76" s="97"/>
      <c r="CM76" s="97"/>
      <c r="CN76" s="97"/>
      <c r="CO76" s="97"/>
      <c r="CP76" s="97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  <c r="EM76" s="97"/>
      <c r="EN76" s="97"/>
      <c r="EO76" s="97"/>
      <c r="EP76" s="97"/>
      <c r="EQ76" s="97"/>
      <c r="ER76" s="97"/>
    </row>
    <row r="77" spans="1:148" s="7" customFormat="1" ht="15.75" customHeight="1" x14ac:dyDescent="0.3">
      <c r="A77" s="198" t="s">
        <v>333</v>
      </c>
      <c r="B77" s="199"/>
      <c r="C77" s="199"/>
      <c r="D77" s="199"/>
      <c r="E77" s="70"/>
      <c r="F77" s="118"/>
      <c r="G77" s="66">
        <f t="shared" ref="G77:Q77" si="23">+G75/G76</f>
        <v>1.0093929106635606</v>
      </c>
      <c r="H77" s="40">
        <f t="shared" si="23"/>
        <v>0.79728876077343658</v>
      </c>
      <c r="I77" s="40">
        <f t="shared" si="23"/>
        <v>0.95007668541198964</v>
      </c>
      <c r="J77" s="40">
        <f t="shared" si="23"/>
        <v>3.4374585985426687</v>
      </c>
      <c r="K77" s="40">
        <f t="shared" si="23"/>
        <v>0.7188636358654793</v>
      </c>
      <c r="L77" s="40">
        <f t="shared" si="23"/>
        <v>0.29952698548633522</v>
      </c>
      <c r="M77" s="40">
        <f t="shared" si="23"/>
        <v>1.0850723535656732</v>
      </c>
      <c r="N77" s="40">
        <f t="shared" si="23"/>
        <v>0.86395631193629563</v>
      </c>
      <c r="O77" s="40">
        <f t="shared" si="23"/>
        <v>0.94728095977647975</v>
      </c>
      <c r="P77" s="40">
        <f t="shared" si="23"/>
        <v>0.96389812664803809</v>
      </c>
      <c r="Q77" s="52">
        <f t="shared" si="23"/>
        <v>1.0626133514732321</v>
      </c>
      <c r="R77" s="79"/>
      <c r="S77" s="40">
        <f t="shared" ref="S77:Y77" si="24">+S75/S76</f>
        <v>1.0028083952993219</v>
      </c>
      <c r="T77" s="40">
        <f t="shared" si="24"/>
        <v>1.0432777011195182</v>
      </c>
      <c r="U77" s="40">
        <f t="shared" si="24"/>
        <v>1.8471327083638494</v>
      </c>
      <c r="V77" s="40">
        <f t="shared" si="24"/>
        <v>1.0424214915819499</v>
      </c>
      <c r="W77" s="40">
        <f t="shared" si="24"/>
        <v>0.96658438724190054</v>
      </c>
      <c r="X77" s="40">
        <f t="shared" si="24"/>
        <v>1.0616669722178049</v>
      </c>
      <c r="Y77" s="40">
        <f t="shared" si="24"/>
        <v>1.0290251038205636</v>
      </c>
      <c r="Z77" s="40">
        <v>0</v>
      </c>
      <c r="AA77" s="40">
        <f>+AA75/AA76</f>
        <v>1.4797434460636116</v>
      </c>
      <c r="AB77" s="147">
        <f>+AB75/AB76</f>
        <v>1.0543505943338547</v>
      </c>
      <c r="AC77" s="147">
        <f>+AC75/AC76*-1</f>
        <v>-1.1230559662468989</v>
      </c>
      <c r="AD77" s="37"/>
      <c r="AE77" s="40">
        <f t="shared" ref="AE77:AK77" si="25">+AE75/AE76</f>
        <v>0.96280770367224233</v>
      </c>
      <c r="AF77" s="66">
        <f t="shared" si="25"/>
        <v>1.4963394050961767</v>
      </c>
      <c r="AG77" s="40">
        <f t="shared" si="25"/>
        <v>1.1142131991165143</v>
      </c>
      <c r="AH77" s="40">
        <f t="shared" si="25"/>
        <v>0.99222997919044098</v>
      </c>
      <c r="AI77" s="52">
        <f t="shared" si="25"/>
        <v>0.99404763212222191</v>
      </c>
      <c r="AJ77" s="40">
        <f t="shared" si="25"/>
        <v>0.47923121254557555</v>
      </c>
      <c r="AK77" s="52">
        <f t="shared" si="25"/>
        <v>1.0186378902414248</v>
      </c>
      <c r="AL77" s="77"/>
    </row>
    <row r="78" spans="1:148" ht="15.75" customHeight="1" x14ac:dyDescent="0.3">
      <c r="B78" s="41"/>
      <c r="C78" s="41"/>
      <c r="D78" s="63"/>
      <c r="E78" s="63"/>
      <c r="F78" s="41"/>
      <c r="G78" s="61"/>
      <c r="U78"/>
      <c r="V78"/>
      <c r="W78"/>
      <c r="X78"/>
      <c r="Y78"/>
      <c r="Z78"/>
      <c r="AA78"/>
      <c r="AD78" s="47"/>
    </row>
    <row r="79" spans="1:148" ht="15.75" customHeight="1" x14ac:dyDescent="0.3">
      <c r="B79" s="41"/>
      <c r="C79" s="41"/>
      <c r="D79" s="149" t="s">
        <v>334</v>
      </c>
      <c r="E79" s="149"/>
      <c r="F79" s="35">
        <f>SUM(E4:E74)</f>
        <v>56</v>
      </c>
      <c r="G79" s="61"/>
      <c r="U79"/>
      <c r="V79"/>
      <c r="W79"/>
      <c r="X79"/>
      <c r="Y79"/>
      <c r="Z79"/>
      <c r="AA79"/>
    </row>
    <row r="80" spans="1:148" ht="15.75" customHeight="1" x14ac:dyDescent="0.3">
      <c r="B80" s="41"/>
      <c r="C80" s="41"/>
      <c r="D80" s="149" t="s">
        <v>325</v>
      </c>
      <c r="E80" s="149"/>
      <c r="F80" s="150">
        <f>+F79/A74</f>
        <v>0.78873239436619713</v>
      </c>
      <c r="G80" s="61"/>
      <c r="U80"/>
      <c r="V80" s="95"/>
      <c r="W80"/>
      <c r="X80"/>
      <c r="Y80"/>
      <c r="Z80"/>
      <c r="AA80"/>
    </row>
    <row r="81" spans="2:22" customFormat="1" ht="15.75" customHeight="1" x14ac:dyDescent="0.3">
      <c r="B81" s="41"/>
      <c r="C81" s="41"/>
      <c r="D81" s="63"/>
      <c r="E81" s="63"/>
      <c r="F81" s="41"/>
      <c r="G81" s="61"/>
      <c r="Q81" s="7"/>
      <c r="R81" s="50"/>
      <c r="V81" s="95"/>
    </row>
    <row r="82" spans="2:22" customFormat="1" ht="15.75" customHeight="1" x14ac:dyDescent="0.3">
      <c r="B82" s="41"/>
      <c r="C82" s="41"/>
      <c r="D82" s="63"/>
      <c r="E82" s="63"/>
      <c r="F82" s="41"/>
      <c r="G82" s="61"/>
      <c r="Q82" s="7"/>
      <c r="R82" s="50"/>
      <c r="V82" s="95"/>
    </row>
    <row r="83" spans="2:22" customFormat="1" ht="15.75" customHeight="1" x14ac:dyDescent="0.3">
      <c r="B83" s="41"/>
      <c r="C83" s="41"/>
      <c r="D83" s="63"/>
      <c r="E83" s="63"/>
      <c r="F83" s="41"/>
      <c r="G83" s="61"/>
      <c r="Q83" s="7"/>
      <c r="R83" s="50"/>
      <c r="V83" s="95"/>
    </row>
    <row r="84" spans="2:22" customFormat="1" ht="15.75" customHeight="1" x14ac:dyDescent="0.3">
      <c r="B84" s="41"/>
      <c r="C84" s="41"/>
      <c r="D84" s="63"/>
      <c r="E84" s="63"/>
      <c r="F84" s="41"/>
      <c r="G84" s="61"/>
      <c r="Q84" s="7"/>
      <c r="R84" s="50"/>
      <c r="V84" s="95"/>
    </row>
    <row r="85" spans="2:22" customFormat="1" ht="15.75" customHeight="1" x14ac:dyDescent="0.3">
      <c r="B85" s="41"/>
      <c r="C85" s="41"/>
      <c r="D85" s="63"/>
      <c r="E85" s="63"/>
      <c r="F85" s="41"/>
      <c r="G85" s="61"/>
      <c r="Q85" s="7"/>
      <c r="R85" s="50"/>
    </row>
    <row r="86" spans="2:22" customFormat="1" ht="15.75" customHeight="1" x14ac:dyDescent="0.3">
      <c r="B86" s="41"/>
      <c r="C86" s="41"/>
      <c r="D86" s="63"/>
      <c r="E86" s="63"/>
      <c r="F86" s="41"/>
      <c r="G86" s="61"/>
      <c r="Q86" s="7"/>
      <c r="R86" s="50"/>
    </row>
    <row r="87" spans="2:22" customFormat="1" ht="15.75" customHeight="1" x14ac:dyDescent="0.3">
      <c r="B87" s="41"/>
      <c r="C87" s="41"/>
      <c r="D87" s="63"/>
      <c r="E87" s="63"/>
      <c r="F87" s="41"/>
      <c r="G87" s="61"/>
      <c r="Q87" s="7"/>
      <c r="R87" s="50"/>
    </row>
    <row r="88" spans="2:22" customFormat="1" ht="15.75" customHeight="1" x14ac:dyDescent="0.3">
      <c r="B88" s="41"/>
      <c r="C88" s="41"/>
      <c r="D88" s="63"/>
      <c r="E88" s="63"/>
      <c r="F88" s="41"/>
      <c r="G88" s="61"/>
      <c r="Q88" s="7"/>
      <c r="R88" s="50"/>
    </row>
    <row r="89" spans="2:22" customFormat="1" ht="15.75" customHeight="1" x14ac:dyDescent="0.3">
      <c r="B89" s="41"/>
      <c r="C89" s="41"/>
      <c r="D89" s="63"/>
      <c r="E89" s="63"/>
      <c r="F89" s="41"/>
      <c r="G89" s="61"/>
      <c r="Q89" s="7"/>
      <c r="R89" s="50"/>
    </row>
    <row r="90" spans="2:22" customFormat="1" ht="15.75" customHeight="1" x14ac:dyDescent="0.3">
      <c r="B90" s="41"/>
      <c r="C90" s="41"/>
      <c r="D90" s="63"/>
      <c r="E90" s="63"/>
      <c r="F90" s="41"/>
      <c r="G90" s="61"/>
      <c r="Q90" s="7"/>
      <c r="R90" s="50"/>
    </row>
    <row r="91" spans="2:22" customFormat="1" ht="15.75" customHeight="1" x14ac:dyDescent="0.3">
      <c r="B91" s="41"/>
      <c r="C91" s="41"/>
      <c r="D91" s="63"/>
      <c r="E91" s="63"/>
      <c r="F91" s="41"/>
      <c r="G91" s="61"/>
      <c r="Q91" s="7"/>
      <c r="R91" s="50"/>
    </row>
    <row r="92" spans="2:22" customFormat="1" ht="15.75" customHeight="1" x14ac:dyDescent="0.3">
      <c r="B92" s="41"/>
      <c r="C92" s="41"/>
      <c r="D92" s="63"/>
      <c r="E92" s="63"/>
      <c r="F92" s="41"/>
      <c r="G92" s="61"/>
      <c r="Q92" s="7"/>
      <c r="R92" s="50"/>
    </row>
    <row r="93" spans="2:22" customFormat="1" ht="15.75" customHeight="1" x14ac:dyDescent="0.3">
      <c r="B93" s="41"/>
      <c r="C93" s="41"/>
      <c r="D93" s="63"/>
      <c r="E93" s="63"/>
      <c r="F93" s="41"/>
      <c r="G93" s="61"/>
      <c r="Q93" s="7"/>
      <c r="R93" s="50"/>
    </row>
    <row r="94" spans="2:22" customFormat="1" ht="15.75" customHeight="1" x14ac:dyDescent="0.3">
      <c r="B94" s="41"/>
      <c r="C94" s="41"/>
      <c r="D94" s="63"/>
      <c r="E94" s="63"/>
      <c r="F94" s="41"/>
      <c r="G94" s="61"/>
      <c r="Q94" s="7"/>
      <c r="R94" s="50"/>
    </row>
    <row r="95" spans="2:22" customFormat="1" ht="15.75" customHeight="1" x14ac:dyDescent="0.3">
      <c r="B95" s="41"/>
      <c r="C95" s="41"/>
      <c r="D95" s="63"/>
      <c r="E95" s="63"/>
      <c r="F95" s="41"/>
      <c r="G95" s="61"/>
      <c r="Q95" s="7"/>
      <c r="R95" s="50"/>
    </row>
    <row r="96" spans="2:22" customFormat="1" ht="15.75" customHeight="1" x14ac:dyDescent="0.3">
      <c r="B96" s="41"/>
      <c r="C96" s="41"/>
      <c r="D96" s="63"/>
      <c r="E96" s="63"/>
      <c r="F96" s="41"/>
      <c r="G96" s="61"/>
      <c r="Q96" s="7"/>
      <c r="R96" s="50"/>
    </row>
    <row r="97" spans="2:18" customFormat="1" ht="15.75" customHeight="1" x14ac:dyDescent="0.3">
      <c r="B97" s="41"/>
      <c r="C97" s="41"/>
      <c r="D97" s="63"/>
      <c r="E97" s="63"/>
      <c r="F97" s="41"/>
      <c r="G97" s="61"/>
      <c r="Q97" s="7"/>
      <c r="R97" s="50"/>
    </row>
    <row r="98" spans="2:18" customFormat="1" ht="15.75" customHeight="1" x14ac:dyDescent="0.3">
      <c r="B98" s="41"/>
      <c r="C98" s="41"/>
      <c r="D98" s="63"/>
      <c r="E98" s="63"/>
      <c r="F98" s="41"/>
      <c r="G98" s="61"/>
      <c r="Q98" s="7"/>
      <c r="R98" s="50"/>
    </row>
    <row r="99" spans="2:18" customFormat="1" ht="15.75" customHeight="1" x14ac:dyDescent="0.3">
      <c r="B99" s="41"/>
      <c r="C99" s="41"/>
      <c r="D99" s="63"/>
      <c r="E99" s="63"/>
      <c r="F99" s="41"/>
      <c r="G99" s="61"/>
      <c r="Q99" s="7"/>
      <c r="R99" s="50"/>
    </row>
    <row r="100" spans="2:18" customFormat="1" ht="15.75" customHeight="1" x14ac:dyDescent="0.3">
      <c r="B100" s="41"/>
      <c r="C100" s="41"/>
      <c r="D100" s="63"/>
      <c r="E100" s="63"/>
      <c r="F100" s="41"/>
      <c r="G100" s="61"/>
      <c r="Q100" s="7"/>
      <c r="R100" s="50"/>
    </row>
    <row r="101" spans="2:18" customFormat="1" ht="15.75" customHeight="1" x14ac:dyDescent="0.3">
      <c r="B101" s="41"/>
      <c r="C101" s="41"/>
      <c r="D101" s="63"/>
      <c r="E101" s="63"/>
      <c r="F101" s="41"/>
      <c r="G101" s="61"/>
      <c r="Q101" s="7"/>
      <c r="R101" s="50"/>
    </row>
    <row r="102" spans="2:18" customFormat="1" ht="15.75" customHeight="1" x14ac:dyDescent="0.3">
      <c r="B102" s="41"/>
      <c r="C102" s="41"/>
      <c r="D102" s="63"/>
      <c r="E102" s="63"/>
      <c r="F102" s="41"/>
      <c r="G102" s="61"/>
      <c r="Q102" s="7"/>
      <c r="R102" s="50"/>
    </row>
    <row r="103" spans="2:18" customFormat="1" ht="15.75" customHeight="1" x14ac:dyDescent="0.3">
      <c r="B103" s="41"/>
      <c r="C103" s="41"/>
      <c r="D103" s="63"/>
      <c r="E103" s="63"/>
      <c r="F103" s="41"/>
      <c r="G103" s="61"/>
      <c r="Q103" s="7"/>
      <c r="R103" s="50"/>
    </row>
    <row r="104" spans="2:18" customFormat="1" ht="15.75" customHeight="1" x14ac:dyDescent="0.3">
      <c r="B104" s="41"/>
      <c r="C104" s="41"/>
      <c r="D104" s="63"/>
      <c r="E104" s="63"/>
      <c r="F104" s="41"/>
      <c r="G104" s="61"/>
      <c r="Q104" s="7"/>
      <c r="R104" s="50"/>
    </row>
    <row r="105" spans="2:18" customFormat="1" ht="15.75" customHeight="1" x14ac:dyDescent="0.3">
      <c r="B105" s="41"/>
      <c r="C105" s="41"/>
      <c r="D105" s="63"/>
      <c r="E105" s="63"/>
      <c r="F105" s="41"/>
      <c r="G105" s="61"/>
      <c r="Q105" s="7"/>
      <c r="R105" s="50"/>
    </row>
    <row r="106" spans="2:18" customFormat="1" ht="15.75" customHeight="1" x14ac:dyDescent="0.3">
      <c r="B106" s="41"/>
      <c r="C106" s="41"/>
      <c r="D106" s="63"/>
      <c r="E106" s="63"/>
      <c r="F106" s="41"/>
      <c r="G106" s="61"/>
      <c r="Q106" s="7"/>
      <c r="R106" s="50"/>
    </row>
    <row r="107" spans="2:18" customFormat="1" ht="15.75" customHeight="1" x14ac:dyDescent="0.3">
      <c r="B107" s="41"/>
      <c r="C107" s="41"/>
      <c r="D107" s="63"/>
      <c r="E107" s="63"/>
      <c r="F107" s="41"/>
      <c r="G107" s="61"/>
      <c r="Q107" s="7"/>
      <c r="R107" s="50"/>
    </row>
    <row r="108" spans="2:18" customFormat="1" ht="15.75" customHeight="1" x14ac:dyDescent="0.3">
      <c r="B108" s="41"/>
      <c r="C108" s="41"/>
      <c r="D108" s="63"/>
      <c r="E108" s="63"/>
      <c r="F108" s="41"/>
      <c r="G108" s="61"/>
      <c r="Q108" s="7"/>
      <c r="R108" s="50"/>
    </row>
    <row r="109" spans="2:18" customFormat="1" ht="15.75" customHeight="1" x14ac:dyDescent="0.3">
      <c r="B109" s="41"/>
      <c r="C109" s="41"/>
      <c r="D109" s="63"/>
      <c r="E109" s="63"/>
      <c r="F109" s="41"/>
      <c r="G109" s="61"/>
      <c r="Q109" s="7"/>
      <c r="R109" s="50"/>
    </row>
    <row r="110" spans="2:18" customFormat="1" ht="15.75" customHeight="1" x14ac:dyDescent="0.3">
      <c r="B110" s="41"/>
      <c r="C110" s="41"/>
      <c r="D110" s="63"/>
      <c r="E110" s="63"/>
      <c r="F110" s="41"/>
      <c r="G110" s="61"/>
      <c r="Q110" s="7"/>
      <c r="R110" s="50"/>
    </row>
    <row r="111" spans="2:18" customFormat="1" ht="15.75" customHeight="1" x14ac:dyDescent="0.3">
      <c r="B111" s="41"/>
      <c r="C111" s="41"/>
      <c r="D111" s="63"/>
      <c r="E111" s="63"/>
      <c r="F111" s="41"/>
      <c r="G111" s="61"/>
      <c r="Q111" s="7"/>
      <c r="R111" s="50"/>
    </row>
    <row r="112" spans="2:18" customFormat="1" ht="15.75" customHeight="1" x14ac:dyDescent="0.3">
      <c r="B112" s="41"/>
      <c r="C112" s="41"/>
      <c r="D112" s="63"/>
      <c r="E112" s="63"/>
      <c r="F112" s="41"/>
      <c r="G112" s="61"/>
      <c r="Q112" s="7"/>
      <c r="R112" s="50"/>
    </row>
    <row r="113" spans="2:18" customFormat="1" ht="15.75" customHeight="1" x14ac:dyDescent="0.3">
      <c r="B113" s="41"/>
      <c r="C113" s="41"/>
      <c r="D113" s="63"/>
      <c r="E113" s="63"/>
      <c r="F113" s="41"/>
      <c r="G113" s="61"/>
      <c r="Q113" s="7"/>
      <c r="R113" s="50"/>
    </row>
    <row r="114" spans="2:18" customFormat="1" ht="15.75" customHeight="1" x14ac:dyDescent="0.3">
      <c r="B114" s="41"/>
      <c r="C114" s="41"/>
      <c r="D114" s="63"/>
      <c r="E114" s="63"/>
      <c r="F114" s="41"/>
      <c r="G114" s="61"/>
      <c r="Q114" s="7"/>
      <c r="R114" s="50"/>
    </row>
    <row r="115" spans="2:18" customFormat="1" ht="15.75" customHeight="1" x14ac:dyDescent="0.3">
      <c r="B115" s="41"/>
      <c r="C115" s="41"/>
      <c r="D115" s="63"/>
      <c r="E115" s="63"/>
      <c r="F115" s="41"/>
      <c r="G115" s="61"/>
      <c r="Q115" s="7"/>
      <c r="R115" s="50"/>
    </row>
    <row r="116" spans="2:18" customFormat="1" ht="15.75" customHeight="1" x14ac:dyDescent="0.3">
      <c r="B116" s="41"/>
      <c r="C116" s="41"/>
      <c r="D116" s="63"/>
      <c r="E116" s="63"/>
      <c r="F116" s="41"/>
      <c r="G116" s="61"/>
      <c r="Q116" s="7"/>
      <c r="R116" s="50"/>
    </row>
    <row r="117" spans="2:18" customFormat="1" ht="15.75" customHeight="1" x14ac:dyDescent="0.3">
      <c r="B117" s="41"/>
      <c r="C117" s="41"/>
      <c r="D117" s="63"/>
      <c r="E117" s="63"/>
      <c r="F117" s="41"/>
      <c r="G117" s="61"/>
      <c r="Q117" s="7"/>
      <c r="R117" s="50"/>
    </row>
    <row r="118" spans="2:18" customFormat="1" ht="15.75" customHeight="1" x14ac:dyDescent="0.3">
      <c r="B118" s="41"/>
      <c r="C118" s="41"/>
      <c r="D118" s="63"/>
      <c r="E118" s="63"/>
      <c r="F118" s="41"/>
      <c r="G118" s="61"/>
      <c r="Q118" s="7"/>
      <c r="R118" s="50"/>
    </row>
    <row r="119" spans="2:18" customFormat="1" ht="15.75" customHeight="1" x14ac:dyDescent="0.3">
      <c r="B119" s="41"/>
      <c r="C119" s="41"/>
      <c r="D119" s="63"/>
      <c r="E119" s="63"/>
      <c r="F119" s="41"/>
      <c r="G119" s="61"/>
      <c r="Q119" s="7"/>
      <c r="R119" s="50"/>
    </row>
    <row r="120" spans="2:18" customFormat="1" ht="15.75" customHeight="1" x14ac:dyDescent="0.3">
      <c r="B120" s="41"/>
      <c r="C120" s="41"/>
      <c r="D120" s="63"/>
      <c r="E120" s="63"/>
      <c r="F120" s="41"/>
      <c r="G120" s="61"/>
      <c r="Q120" s="7"/>
      <c r="R120" s="50"/>
    </row>
    <row r="121" spans="2:18" customFormat="1" ht="15.75" customHeight="1" x14ac:dyDescent="0.3">
      <c r="B121" s="41"/>
      <c r="C121" s="41"/>
      <c r="D121" s="63"/>
      <c r="E121" s="63"/>
      <c r="F121" s="41"/>
      <c r="G121" s="61"/>
      <c r="Q121" s="7"/>
      <c r="R121" s="50"/>
    </row>
    <row r="122" spans="2:18" customFormat="1" ht="15.75" customHeight="1" x14ac:dyDescent="0.3">
      <c r="B122" s="41"/>
      <c r="C122" s="41"/>
      <c r="D122" s="63"/>
      <c r="E122" s="63"/>
      <c r="F122" s="41"/>
      <c r="G122" s="61"/>
      <c r="Q122" s="7"/>
      <c r="R122" s="50"/>
    </row>
    <row r="123" spans="2:18" customFormat="1" ht="15.75" customHeight="1" x14ac:dyDescent="0.3">
      <c r="B123" s="41"/>
      <c r="C123" s="41"/>
      <c r="D123" s="63"/>
      <c r="E123" s="63"/>
      <c r="F123" s="41"/>
      <c r="G123" s="61"/>
      <c r="Q123" s="7"/>
      <c r="R123" s="50"/>
    </row>
    <row r="124" spans="2:18" customFormat="1" ht="15.75" customHeight="1" x14ac:dyDescent="0.3">
      <c r="B124" s="41"/>
      <c r="C124" s="41"/>
      <c r="D124" s="63"/>
      <c r="E124" s="63"/>
      <c r="F124" s="41"/>
      <c r="G124" s="61"/>
      <c r="Q124" s="7"/>
      <c r="R124" s="50"/>
    </row>
    <row r="125" spans="2:18" customFormat="1" ht="15.75" customHeight="1" x14ac:dyDescent="0.3">
      <c r="B125" s="41"/>
      <c r="C125" s="41"/>
      <c r="D125" s="63"/>
      <c r="E125" s="63"/>
      <c r="F125" s="41"/>
      <c r="G125" s="61"/>
      <c r="Q125" s="7"/>
      <c r="R125" s="50"/>
    </row>
    <row r="126" spans="2:18" customFormat="1" ht="15.75" customHeight="1" x14ac:dyDescent="0.3">
      <c r="B126" s="41"/>
      <c r="C126" s="41"/>
      <c r="D126" s="63"/>
      <c r="E126" s="63"/>
      <c r="F126" s="41"/>
      <c r="G126" s="61"/>
      <c r="Q126" s="7"/>
      <c r="R126" s="50"/>
    </row>
    <row r="127" spans="2:18" customFormat="1" ht="15.75" customHeight="1" x14ac:dyDescent="0.3">
      <c r="B127" s="41"/>
      <c r="C127" s="41"/>
      <c r="D127" s="63"/>
      <c r="E127" s="63"/>
      <c r="F127" s="41"/>
      <c r="G127" s="61"/>
      <c r="Q127" s="7"/>
      <c r="R127" s="50"/>
    </row>
    <row r="128" spans="2:18" customFormat="1" ht="15.75" customHeight="1" x14ac:dyDescent="0.3">
      <c r="B128" s="41"/>
      <c r="C128" s="41"/>
      <c r="D128" s="63"/>
      <c r="E128" s="63"/>
      <c r="F128" s="41"/>
      <c r="G128" s="61"/>
      <c r="Q128" s="7"/>
      <c r="R128" s="50"/>
    </row>
    <row r="129" spans="2:18" customFormat="1" ht="15.75" customHeight="1" x14ac:dyDescent="0.3">
      <c r="B129" s="41"/>
      <c r="C129" s="41"/>
      <c r="D129" s="63"/>
      <c r="E129" s="63"/>
      <c r="F129" s="41"/>
      <c r="G129" s="61"/>
      <c r="Q129" s="7"/>
      <c r="R129" s="50"/>
    </row>
    <row r="130" spans="2:18" customFormat="1" ht="15.75" customHeight="1" x14ac:dyDescent="0.3">
      <c r="B130" s="41"/>
      <c r="C130" s="41"/>
      <c r="D130" s="63"/>
      <c r="E130" s="63"/>
      <c r="F130" s="41"/>
      <c r="G130" s="61"/>
      <c r="Q130" s="7"/>
      <c r="R130" s="50"/>
    </row>
    <row r="131" spans="2:18" customFormat="1" ht="15.75" customHeight="1" x14ac:dyDescent="0.3">
      <c r="B131" s="41"/>
      <c r="C131" s="41"/>
      <c r="D131" s="63"/>
      <c r="E131" s="63"/>
      <c r="F131" s="41"/>
      <c r="G131" s="61"/>
      <c r="Q131" s="7"/>
      <c r="R131" s="50"/>
    </row>
    <row r="132" spans="2:18" customFormat="1" ht="15.75" customHeight="1" x14ac:dyDescent="0.3">
      <c r="B132" s="41"/>
      <c r="C132" s="41"/>
      <c r="D132" s="63"/>
      <c r="E132" s="63"/>
      <c r="F132" s="41"/>
      <c r="G132" s="61"/>
      <c r="Q132" s="7"/>
      <c r="R132" s="50"/>
    </row>
    <row r="133" spans="2:18" customFormat="1" ht="15.75" customHeight="1" x14ac:dyDescent="0.3">
      <c r="B133" s="41"/>
      <c r="C133" s="41"/>
      <c r="D133" s="63"/>
      <c r="E133" s="63"/>
      <c r="F133" s="41"/>
      <c r="G133" s="61"/>
      <c r="Q133" s="7"/>
      <c r="R133" s="50"/>
    </row>
    <row r="134" spans="2:18" customFormat="1" ht="15.75" customHeight="1" x14ac:dyDescent="0.3">
      <c r="B134" s="41"/>
      <c r="C134" s="41"/>
      <c r="D134" s="63"/>
      <c r="E134" s="63"/>
      <c r="F134" s="41"/>
      <c r="G134" s="61"/>
      <c r="Q134" s="7"/>
      <c r="R134" s="50"/>
    </row>
    <row r="135" spans="2:18" customFormat="1" ht="15.75" customHeight="1" x14ac:dyDescent="0.3">
      <c r="D135" s="49"/>
      <c r="E135" s="49"/>
      <c r="F135" s="38"/>
      <c r="Q135" s="7"/>
      <c r="R135" s="50"/>
    </row>
    <row r="136" spans="2:18" customFormat="1" ht="15.75" customHeight="1" x14ac:dyDescent="0.3">
      <c r="D136" s="49"/>
      <c r="E136" s="49"/>
      <c r="F136" s="38"/>
      <c r="Q136" s="7"/>
      <c r="R136" s="50"/>
    </row>
    <row r="137" spans="2:18" customFormat="1" ht="15.75" customHeight="1" x14ac:dyDescent="0.3">
      <c r="D137" s="49"/>
      <c r="E137" s="49"/>
      <c r="F137" s="38"/>
      <c r="Q137" s="7"/>
      <c r="R137" s="50"/>
    </row>
    <row r="138" spans="2:18" customFormat="1" ht="15.75" customHeight="1" x14ac:dyDescent="0.3">
      <c r="D138" s="49"/>
      <c r="E138" s="49"/>
      <c r="F138" s="38"/>
      <c r="Q138" s="7"/>
      <c r="R138" s="50"/>
    </row>
    <row r="139" spans="2:18" customFormat="1" ht="15.75" customHeight="1" x14ac:dyDescent="0.3">
      <c r="D139" s="49"/>
      <c r="E139" s="49"/>
      <c r="F139" s="38"/>
      <c r="Q139" s="7"/>
      <c r="R139" s="50"/>
    </row>
    <row r="140" spans="2:18" customFormat="1" ht="15.75" customHeight="1" x14ac:dyDescent="0.3">
      <c r="D140" s="49"/>
      <c r="E140" s="49"/>
      <c r="F140" s="38"/>
      <c r="Q140" s="7"/>
      <c r="R140" s="50"/>
    </row>
    <row r="141" spans="2:18" customFormat="1" ht="15.75" customHeight="1" x14ac:dyDescent="0.3">
      <c r="D141" s="49"/>
      <c r="E141" s="49"/>
      <c r="F141" s="38"/>
      <c r="Q141" s="7"/>
      <c r="R141" s="50"/>
    </row>
    <row r="142" spans="2:18" customFormat="1" ht="15.75" customHeight="1" x14ac:dyDescent="0.3">
      <c r="D142" s="49"/>
      <c r="E142" s="49"/>
      <c r="F142" s="38"/>
      <c r="Q142" s="7"/>
      <c r="R142" s="50"/>
    </row>
    <row r="143" spans="2:18" customFormat="1" ht="15.75" customHeight="1" x14ac:dyDescent="0.3">
      <c r="D143" s="49"/>
      <c r="E143" s="49"/>
      <c r="F143" s="38"/>
      <c r="Q143" s="7"/>
      <c r="R143" s="50"/>
    </row>
    <row r="144" spans="2:18" customFormat="1" ht="15.75" customHeight="1" x14ac:dyDescent="0.3">
      <c r="D144" s="49"/>
      <c r="E144" s="49"/>
      <c r="F144" s="38"/>
      <c r="Q144" s="7"/>
      <c r="R144" s="50"/>
    </row>
    <row r="145" spans="4:18" customFormat="1" ht="15.75" customHeight="1" x14ac:dyDescent="0.3">
      <c r="D145" s="49"/>
      <c r="E145" s="49"/>
      <c r="F145" s="38"/>
      <c r="Q145" s="7"/>
      <c r="R145" s="50"/>
    </row>
    <row r="146" spans="4:18" customFormat="1" ht="15.75" customHeight="1" x14ac:dyDescent="0.3">
      <c r="D146" s="49"/>
      <c r="E146" s="49"/>
      <c r="F146" s="38"/>
      <c r="Q146" s="7"/>
      <c r="R146" s="50"/>
    </row>
    <row r="147" spans="4:18" customFormat="1" ht="15.75" customHeight="1" x14ac:dyDescent="0.3">
      <c r="D147" s="49"/>
      <c r="E147" s="49"/>
      <c r="F147" s="38"/>
      <c r="Q147" s="7"/>
      <c r="R147" s="50"/>
    </row>
    <row r="148" spans="4:18" customFormat="1" ht="15.75" customHeight="1" x14ac:dyDescent="0.3">
      <c r="D148" s="49"/>
      <c r="E148" s="49"/>
      <c r="F148" s="38"/>
      <c r="Q148" s="7"/>
      <c r="R148" s="50"/>
    </row>
    <row r="149" spans="4:18" customFormat="1" ht="15.75" customHeight="1" x14ac:dyDescent="0.3">
      <c r="F149" s="38"/>
      <c r="Q149" s="7"/>
      <c r="R149" s="50"/>
    </row>
    <row r="150" spans="4:18" customFormat="1" ht="15.75" customHeight="1" x14ac:dyDescent="0.3">
      <c r="F150" s="38"/>
      <c r="Q150" s="7"/>
      <c r="R150" s="50"/>
    </row>
    <row r="151" spans="4:18" customFormat="1" ht="15.75" customHeight="1" x14ac:dyDescent="0.3">
      <c r="F151" s="38"/>
      <c r="Q151" s="7"/>
      <c r="R151" s="50"/>
    </row>
    <row r="152" spans="4:18" customFormat="1" ht="15.75" customHeight="1" x14ac:dyDescent="0.3">
      <c r="F152" s="38"/>
      <c r="Q152" s="7"/>
      <c r="R152" s="50"/>
    </row>
    <row r="153" spans="4:18" customFormat="1" ht="15.75" customHeight="1" x14ac:dyDescent="0.3">
      <c r="F153" s="38"/>
      <c r="Q153" s="7"/>
      <c r="R153" s="50"/>
    </row>
    <row r="154" spans="4:18" customFormat="1" ht="15.75" customHeight="1" x14ac:dyDescent="0.3">
      <c r="F154" s="38"/>
      <c r="Q154" s="7"/>
      <c r="R154" s="50"/>
    </row>
    <row r="155" spans="4:18" customFormat="1" ht="15.75" customHeight="1" x14ac:dyDescent="0.3">
      <c r="F155" s="38"/>
      <c r="Q155" s="7"/>
      <c r="R155" s="50"/>
    </row>
    <row r="156" spans="4:18" customFormat="1" ht="15.75" customHeight="1" x14ac:dyDescent="0.3">
      <c r="F156" s="38"/>
      <c r="Q156" s="7"/>
      <c r="R156" s="50"/>
    </row>
    <row r="157" spans="4:18" customFormat="1" ht="15.75" customHeight="1" x14ac:dyDescent="0.3">
      <c r="F157" s="38"/>
      <c r="Q157" s="7"/>
      <c r="R157" s="50"/>
    </row>
    <row r="158" spans="4:18" customFormat="1" ht="15.75" customHeight="1" x14ac:dyDescent="0.3">
      <c r="F158" s="38"/>
      <c r="Q158" s="7"/>
      <c r="R158" s="50"/>
    </row>
    <row r="159" spans="4:18" customFormat="1" ht="15.75" customHeight="1" x14ac:dyDescent="0.3">
      <c r="F159" s="38"/>
      <c r="Q159" s="7"/>
      <c r="R159" s="50"/>
    </row>
    <row r="160" spans="4:18" customFormat="1" ht="15.75" customHeight="1" x14ac:dyDescent="0.3">
      <c r="F160" s="38"/>
      <c r="Q160" s="7"/>
      <c r="R160" s="50"/>
    </row>
    <row r="161" spans="6:18" customFormat="1" ht="15.75" customHeight="1" x14ac:dyDescent="0.3">
      <c r="F161" s="38"/>
      <c r="Q161" s="7"/>
      <c r="R161" s="50"/>
    </row>
    <row r="162" spans="6:18" customFormat="1" ht="15.75" customHeight="1" x14ac:dyDescent="0.3">
      <c r="F162" s="38"/>
      <c r="Q162" s="7"/>
      <c r="R162" s="50"/>
    </row>
    <row r="163" spans="6:18" customFormat="1" ht="15.75" customHeight="1" x14ac:dyDescent="0.3">
      <c r="F163" s="38"/>
      <c r="Q163" s="7"/>
      <c r="R163" s="50"/>
    </row>
    <row r="164" spans="6:18" customFormat="1" ht="15.75" customHeight="1" x14ac:dyDescent="0.3">
      <c r="F164" s="38"/>
      <c r="Q164" s="7"/>
      <c r="R164" s="50"/>
    </row>
    <row r="165" spans="6:18" customFormat="1" ht="15.75" customHeight="1" x14ac:dyDescent="0.3">
      <c r="F165" s="38"/>
      <c r="Q165" s="7"/>
      <c r="R165" s="50"/>
    </row>
    <row r="166" spans="6:18" customFormat="1" ht="15.75" customHeight="1" x14ac:dyDescent="0.3">
      <c r="F166" s="38"/>
      <c r="Q166" s="7"/>
      <c r="R166" s="50"/>
    </row>
    <row r="167" spans="6:18" customFormat="1" ht="15.75" customHeight="1" x14ac:dyDescent="0.3">
      <c r="F167" s="38"/>
      <c r="Q167" s="7"/>
      <c r="R167" s="50"/>
    </row>
    <row r="168" spans="6:18" customFormat="1" ht="15.75" customHeight="1" x14ac:dyDescent="0.3">
      <c r="F168" s="38"/>
      <c r="Q168" s="7"/>
      <c r="R168" s="50"/>
    </row>
    <row r="169" spans="6:18" customFormat="1" ht="15.75" customHeight="1" x14ac:dyDescent="0.3">
      <c r="F169" s="38"/>
      <c r="Q169" s="7"/>
      <c r="R169" s="50"/>
    </row>
    <row r="170" spans="6:18" customFormat="1" ht="15.75" customHeight="1" x14ac:dyDescent="0.3">
      <c r="F170" s="38"/>
      <c r="Q170" s="7"/>
      <c r="R170" s="50"/>
    </row>
    <row r="171" spans="6:18" customFormat="1" ht="15.75" customHeight="1" x14ac:dyDescent="0.3">
      <c r="F171" s="38"/>
      <c r="Q171" s="7"/>
      <c r="R171" s="50"/>
    </row>
    <row r="172" spans="6:18" customFormat="1" ht="15.75" customHeight="1" x14ac:dyDescent="0.3">
      <c r="F172" s="38"/>
      <c r="Q172" s="7"/>
      <c r="R172" s="50"/>
    </row>
    <row r="173" spans="6:18" customFormat="1" ht="15.75" customHeight="1" x14ac:dyDescent="0.3">
      <c r="F173" s="38"/>
      <c r="Q173" s="7"/>
      <c r="R173" s="50"/>
    </row>
    <row r="174" spans="6:18" customFormat="1" ht="15.75" customHeight="1" x14ac:dyDescent="0.3">
      <c r="F174" s="38"/>
      <c r="Q174" s="7"/>
      <c r="R174" s="50"/>
    </row>
    <row r="175" spans="6:18" customFormat="1" ht="15.75" customHeight="1" x14ac:dyDescent="0.3">
      <c r="F175" s="38"/>
      <c r="Q175" s="7"/>
      <c r="R175" s="50"/>
    </row>
    <row r="176" spans="6:18" customFormat="1" ht="15.75" customHeight="1" x14ac:dyDescent="0.3">
      <c r="F176" s="38"/>
      <c r="Q176" s="7"/>
      <c r="R176" s="50"/>
    </row>
    <row r="177" spans="6:18" customFormat="1" ht="15.75" customHeight="1" x14ac:dyDescent="0.3">
      <c r="F177" s="38"/>
      <c r="Q177" s="7"/>
      <c r="R177" s="50"/>
    </row>
    <row r="178" spans="6:18" customFormat="1" ht="15.75" customHeight="1" x14ac:dyDescent="0.3">
      <c r="F178" s="38"/>
      <c r="Q178" s="7"/>
      <c r="R178" s="50"/>
    </row>
    <row r="179" spans="6:18" customFormat="1" ht="15.75" customHeight="1" x14ac:dyDescent="0.3">
      <c r="F179" s="38"/>
      <c r="Q179" s="7"/>
      <c r="R179" s="50"/>
    </row>
    <row r="180" spans="6:18" customFormat="1" ht="15.75" customHeight="1" x14ac:dyDescent="0.3">
      <c r="F180" s="38"/>
      <c r="Q180" s="7"/>
      <c r="R180" s="50"/>
    </row>
    <row r="181" spans="6:18" customFormat="1" ht="15.75" customHeight="1" x14ac:dyDescent="0.3">
      <c r="F181" s="38"/>
      <c r="Q181" s="7"/>
      <c r="R181" s="50"/>
    </row>
    <row r="182" spans="6:18" customFormat="1" ht="15.75" customHeight="1" x14ac:dyDescent="0.3">
      <c r="F182" s="38"/>
      <c r="Q182" s="7"/>
      <c r="R182" s="50"/>
    </row>
    <row r="183" spans="6:18" customFormat="1" ht="15.75" customHeight="1" x14ac:dyDescent="0.3">
      <c r="F183" s="38"/>
      <c r="Q183" s="7"/>
      <c r="R183" s="50"/>
    </row>
    <row r="184" spans="6:18" customFormat="1" ht="15.75" customHeight="1" x14ac:dyDescent="0.3">
      <c r="F184" s="38"/>
      <c r="Q184" s="7"/>
      <c r="R184" s="50"/>
    </row>
    <row r="185" spans="6:18" customFormat="1" ht="15.75" customHeight="1" x14ac:dyDescent="0.3">
      <c r="F185" s="38"/>
      <c r="Q185" s="7"/>
      <c r="R185" s="50"/>
    </row>
    <row r="186" spans="6:18" customFormat="1" ht="15.75" customHeight="1" x14ac:dyDescent="0.3">
      <c r="F186" s="38"/>
      <c r="Q186" s="7"/>
      <c r="R186" s="50"/>
    </row>
    <row r="187" spans="6:18" customFormat="1" ht="15.75" customHeight="1" x14ac:dyDescent="0.3">
      <c r="F187" s="38"/>
      <c r="Q187" s="7"/>
      <c r="R187" s="50"/>
    </row>
    <row r="188" spans="6:18" customFormat="1" ht="15.75" customHeight="1" x14ac:dyDescent="0.3">
      <c r="F188" s="38"/>
      <c r="Q188" s="7"/>
      <c r="R188" s="50"/>
    </row>
    <row r="189" spans="6:18" customFormat="1" ht="15.75" customHeight="1" x14ac:dyDescent="0.3">
      <c r="F189" s="38"/>
      <c r="Q189" s="7"/>
      <c r="R189" s="50"/>
    </row>
    <row r="190" spans="6:18" customFormat="1" ht="15.75" customHeight="1" x14ac:dyDescent="0.3">
      <c r="F190" s="38"/>
      <c r="Q190" s="7"/>
      <c r="R190" s="50"/>
    </row>
    <row r="191" spans="6:18" customFormat="1" ht="15.75" customHeight="1" x14ac:dyDescent="0.3">
      <c r="F191" s="38"/>
      <c r="Q191" s="7"/>
      <c r="R191" s="50"/>
    </row>
    <row r="192" spans="6:18" customFormat="1" ht="15.75" customHeight="1" x14ac:dyDescent="0.3">
      <c r="F192" s="38"/>
      <c r="Q192" s="7"/>
      <c r="R192" s="50"/>
    </row>
    <row r="193" spans="6:18" customFormat="1" ht="15.75" customHeight="1" x14ac:dyDescent="0.3">
      <c r="F193" s="38"/>
      <c r="Q193" s="7"/>
      <c r="R193" s="50"/>
    </row>
    <row r="194" spans="6:18" customFormat="1" ht="15.75" customHeight="1" x14ac:dyDescent="0.3">
      <c r="F194" s="38"/>
      <c r="Q194" s="7"/>
      <c r="R194" s="50"/>
    </row>
    <row r="195" spans="6:18" customFormat="1" ht="15.75" customHeight="1" x14ac:dyDescent="0.3">
      <c r="F195" s="38"/>
      <c r="Q195" s="7"/>
      <c r="R195" s="50"/>
    </row>
    <row r="196" spans="6:18" customFormat="1" ht="15.75" customHeight="1" x14ac:dyDescent="0.3">
      <c r="F196" s="38"/>
      <c r="Q196" s="7"/>
      <c r="R196" s="50"/>
    </row>
    <row r="197" spans="6:18" customFormat="1" ht="15.75" customHeight="1" x14ac:dyDescent="0.3">
      <c r="F197" s="38"/>
      <c r="Q197" s="7"/>
      <c r="R197" s="50"/>
    </row>
    <row r="198" spans="6:18" customFormat="1" ht="15.75" customHeight="1" x14ac:dyDescent="0.3">
      <c r="F198" s="38"/>
      <c r="Q198" s="7"/>
      <c r="R198" s="50"/>
    </row>
    <row r="199" spans="6:18" customFormat="1" ht="15.75" customHeight="1" x14ac:dyDescent="0.3">
      <c r="F199" s="38"/>
      <c r="Q199" s="7"/>
      <c r="R199" s="50"/>
    </row>
    <row r="200" spans="6:18" customFormat="1" ht="15.75" customHeight="1" x14ac:dyDescent="0.3">
      <c r="F200" s="38"/>
      <c r="Q200" s="7"/>
      <c r="R200" s="50"/>
    </row>
    <row r="201" spans="6:18" customFormat="1" ht="15.75" customHeight="1" x14ac:dyDescent="0.3">
      <c r="F201" s="38"/>
      <c r="Q201" s="7"/>
      <c r="R201" s="50"/>
    </row>
    <row r="202" spans="6:18" customFormat="1" ht="15.75" customHeight="1" x14ac:dyDescent="0.3">
      <c r="F202" s="38"/>
      <c r="Q202" s="7"/>
      <c r="R202" s="50"/>
    </row>
    <row r="203" spans="6:18" customFormat="1" ht="15.75" customHeight="1" x14ac:dyDescent="0.3">
      <c r="F203" s="38"/>
      <c r="Q203" s="7"/>
      <c r="R203" s="50"/>
    </row>
    <row r="204" spans="6:18" customFormat="1" ht="15.75" customHeight="1" x14ac:dyDescent="0.3">
      <c r="F204" s="38"/>
      <c r="Q204" s="7"/>
      <c r="R204" s="50"/>
    </row>
    <row r="205" spans="6:18" customFormat="1" ht="15.75" customHeight="1" x14ac:dyDescent="0.3">
      <c r="F205" s="38"/>
      <c r="Q205" s="7"/>
      <c r="R205" s="50"/>
    </row>
    <row r="206" spans="6:18" customFormat="1" ht="15.75" customHeight="1" x14ac:dyDescent="0.3">
      <c r="F206" s="38"/>
      <c r="Q206" s="7"/>
      <c r="R206" s="50"/>
    </row>
    <row r="207" spans="6:18" customFormat="1" ht="15.75" customHeight="1" x14ac:dyDescent="0.3">
      <c r="F207" s="38"/>
      <c r="Q207" s="7"/>
      <c r="R207" s="50"/>
    </row>
    <row r="208" spans="6:18" customFormat="1" ht="15.75" customHeight="1" x14ac:dyDescent="0.3">
      <c r="F208" s="38"/>
      <c r="Q208" s="7"/>
      <c r="R208" s="50"/>
    </row>
    <row r="209" spans="6:18" customFormat="1" ht="15.75" customHeight="1" x14ac:dyDescent="0.3">
      <c r="F209" s="38"/>
      <c r="Q209" s="7"/>
      <c r="R209" s="50"/>
    </row>
    <row r="210" spans="6:18" customFormat="1" ht="15.75" customHeight="1" x14ac:dyDescent="0.3">
      <c r="F210" s="38"/>
      <c r="Q210" s="7"/>
      <c r="R210" s="50"/>
    </row>
    <row r="211" spans="6:18" customFormat="1" ht="15.75" customHeight="1" x14ac:dyDescent="0.3">
      <c r="F211" s="38"/>
      <c r="Q211" s="7"/>
      <c r="R211" s="50"/>
    </row>
    <row r="212" spans="6:18" customFormat="1" ht="15.75" customHeight="1" x14ac:dyDescent="0.3">
      <c r="F212" s="38"/>
      <c r="Q212" s="7"/>
      <c r="R212" s="50"/>
    </row>
    <row r="213" spans="6:18" customFormat="1" ht="15.75" customHeight="1" x14ac:dyDescent="0.3">
      <c r="F213" s="38"/>
      <c r="Q213" s="7"/>
      <c r="R213" s="50"/>
    </row>
    <row r="214" spans="6:18" customFormat="1" ht="15.75" customHeight="1" x14ac:dyDescent="0.3">
      <c r="F214" s="38"/>
      <c r="Q214" s="7"/>
      <c r="R214" s="50"/>
    </row>
    <row r="215" spans="6:18" customFormat="1" ht="15.75" customHeight="1" x14ac:dyDescent="0.3">
      <c r="F215" s="38"/>
      <c r="Q215" s="7"/>
      <c r="R215" s="50"/>
    </row>
    <row r="216" spans="6:18" customFormat="1" ht="15.75" customHeight="1" x14ac:dyDescent="0.3">
      <c r="F216" s="38"/>
      <c r="Q216" s="7"/>
      <c r="R216" s="50"/>
    </row>
    <row r="217" spans="6:18" customFormat="1" ht="15.75" customHeight="1" x14ac:dyDescent="0.3">
      <c r="F217" s="38"/>
      <c r="Q217" s="7"/>
      <c r="R217" s="50"/>
    </row>
    <row r="218" spans="6:18" customFormat="1" ht="15.75" customHeight="1" x14ac:dyDescent="0.3">
      <c r="F218" s="38"/>
      <c r="Q218" s="7"/>
      <c r="R218" s="50"/>
    </row>
    <row r="219" spans="6:18" customFormat="1" ht="15.75" customHeight="1" x14ac:dyDescent="0.3">
      <c r="F219" s="38"/>
      <c r="Q219" s="7"/>
      <c r="R219" s="50"/>
    </row>
    <row r="220" spans="6:18" customFormat="1" ht="15.75" customHeight="1" x14ac:dyDescent="0.3">
      <c r="F220" s="38"/>
      <c r="Q220" s="7"/>
      <c r="R220" s="50"/>
    </row>
    <row r="221" spans="6:18" customFormat="1" ht="15.75" customHeight="1" x14ac:dyDescent="0.3">
      <c r="F221" s="38"/>
      <c r="Q221" s="7"/>
      <c r="R221" s="50"/>
    </row>
    <row r="222" spans="6:18" customFormat="1" ht="15.75" customHeight="1" x14ac:dyDescent="0.3">
      <c r="F222" s="38"/>
      <c r="Q222" s="7"/>
      <c r="R222" s="50"/>
    </row>
    <row r="223" spans="6:18" customFormat="1" ht="15.75" customHeight="1" x14ac:dyDescent="0.3">
      <c r="F223" s="38"/>
      <c r="Q223" s="7"/>
      <c r="R223" s="50"/>
    </row>
    <row r="224" spans="6:18" customFormat="1" ht="15.75" customHeight="1" x14ac:dyDescent="0.3">
      <c r="F224" s="38"/>
      <c r="Q224" s="7"/>
      <c r="R224" s="50"/>
    </row>
    <row r="225" spans="6:18" customFormat="1" ht="15.75" customHeight="1" x14ac:dyDescent="0.3">
      <c r="F225" s="38"/>
      <c r="Q225" s="7"/>
      <c r="R225" s="50"/>
    </row>
    <row r="226" spans="6:18" customFormat="1" ht="15.75" customHeight="1" x14ac:dyDescent="0.3">
      <c r="F226" s="38"/>
      <c r="Q226" s="7"/>
      <c r="R226" s="50"/>
    </row>
    <row r="227" spans="6:18" customFormat="1" ht="15.75" customHeight="1" x14ac:dyDescent="0.3">
      <c r="F227" s="38"/>
      <c r="Q227" s="7"/>
      <c r="R227" s="50"/>
    </row>
    <row r="228" spans="6:18" customFormat="1" ht="15.75" customHeight="1" x14ac:dyDescent="0.3">
      <c r="F228" s="38"/>
      <c r="Q228" s="7"/>
      <c r="R228" s="50"/>
    </row>
    <row r="229" spans="6:18" customFormat="1" ht="15.75" customHeight="1" x14ac:dyDescent="0.3">
      <c r="F229" s="38"/>
      <c r="Q229" s="7"/>
      <c r="R229" s="50"/>
    </row>
    <row r="230" spans="6:18" customFormat="1" ht="15.75" customHeight="1" x14ac:dyDescent="0.3">
      <c r="F230" s="38"/>
      <c r="Q230" s="7"/>
      <c r="R230" s="50"/>
    </row>
    <row r="231" spans="6:18" customFormat="1" ht="15.75" customHeight="1" x14ac:dyDescent="0.3">
      <c r="F231" s="38"/>
      <c r="Q231" s="7"/>
      <c r="R231" s="50"/>
    </row>
    <row r="232" spans="6:18" customFormat="1" ht="15.75" customHeight="1" x14ac:dyDescent="0.3">
      <c r="F232" s="38"/>
      <c r="Q232" s="7"/>
      <c r="R232" s="50"/>
    </row>
    <row r="233" spans="6:18" customFormat="1" ht="15.75" customHeight="1" x14ac:dyDescent="0.3">
      <c r="F233" s="38"/>
      <c r="Q233" s="7"/>
      <c r="R233" s="50"/>
    </row>
    <row r="234" spans="6:18" customFormat="1" ht="15.75" customHeight="1" x14ac:dyDescent="0.3">
      <c r="F234" s="38"/>
      <c r="Q234" s="7"/>
      <c r="R234" s="50"/>
    </row>
    <row r="235" spans="6:18" customFormat="1" ht="15.75" customHeight="1" x14ac:dyDescent="0.3">
      <c r="F235" s="38"/>
      <c r="Q235" s="7"/>
      <c r="R235" s="50"/>
    </row>
    <row r="236" spans="6:18" customFormat="1" ht="15.75" customHeight="1" x14ac:dyDescent="0.3">
      <c r="F236" s="38"/>
      <c r="Q236" s="7"/>
      <c r="R236" s="50"/>
    </row>
    <row r="237" spans="6:18" customFormat="1" ht="15.75" customHeight="1" x14ac:dyDescent="0.3">
      <c r="F237" s="38"/>
      <c r="Q237" s="7"/>
      <c r="R237" s="50"/>
    </row>
    <row r="238" spans="6:18" customFormat="1" ht="15.75" customHeight="1" x14ac:dyDescent="0.3">
      <c r="F238" s="38"/>
      <c r="Q238" s="7"/>
      <c r="R238" s="50"/>
    </row>
    <row r="239" spans="6:18" customFormat="1" ht="15.75" customHeight="1" x14ac:dyDescent="0.3">
      <c r="F239" s="38"/>
      <c r="Q239" s="7"/>
      <c r="R239" s="50"/>
    </row>
    <row r="240" spans="6:18" customFormat="1" ht="15.75" customHeight="1" x14ac:dyDescent="0.3">
      <c r="F240" s="38"/>
      <c r="Q240" s="7"/>
      <c r="R240" s="50"/>
    </row>
    <row r="241" spans="6:18" customFormat="1" ht="15.75" customHeight="1" x14ac:dyDescent="0.3">
      <c r="F241" s="38"/>
      <c r="Q241" s="7"/>
      <c r="R241" s="50"/>
    </row>
    <row r="242" spans="6:18" customFormat="1" ht="15.75" customHeight="1" x14ac:dyDescent="0.3">
      <c r="F242" s="38"/>
      <c r="Q242" s="7"/>
      <c r="R242" s="50"/>
    </row>
    <row r="243" spans="6:18" customFormat="1" ht="15.75" customHeight="1" x14ac:dyDescent="0.3">
      <c r="F243" s="38"/>
      <c r="Q243" s="7"/>
      <c r="R243" s="50"/>
    </row>
    <row r="244" spans="6:18" customFormat="1" ht="15.75" customHeight="1" x14ac:dyDescent="0.3">
      <c r="F244" s="38"/>
      <c r="Q244" s="7"/>
      <c r="R244" s="50"/>
    </row>
    <row r="245" spans="6:18" customFormat="1" ht="15.75" customHeight="1" x14ac:dyDescent="0.3">
      <c r="F245" s="38"/>
      <c r="Q245" s="7"/>
      <c r="R245" s="50"/>
    </row>
    <row r="246" spans="6:18" customFormat="1" ht="15.75" customHeight="1" x14ac:dyDescent="0.3">
      <c r="F246" s="38"/>
      <c r="Q246" s="7"/>
      <c r="R246" s="50"/>
    </row>
    <row r="247" spans="6:18" customFormat="1" ht="15.75" customHeight="1" x14ac:dyDescent="0.3">
      <c r="F247" s="38"/>
      <c r="Q247" s="7"/>
      <c r="R247" s="50"/>
    </row>
    <row r="248" spans="6:18" customFormat="1" ht="15.75" customHeight="1" x14ac:dyDescent="0.3">
      <c r="F248" s="38"/>
      <c r="Q248" s="7"/>
      <c r="R248" s="50"/>
    </row>
    <row r="249" spans="6:18" customFormat="1" ht="15.75" customHeight="1" x14ac:dyDescent="0.3">
      <c r="F249" s="38"/>
      <c r="Q249" s="7"/>
      <c r="R249" s="50"/>
    </row>
    <row r="250" spans="6:18" customFormat="1" ht="15.75" customHeight="1" x14ac:dyDescent="0.3">
      <c r="F250" s="38"/>
      <c r="Q250" s="7"/>
      <c r="R250" s="50"/>
    </row>
    <row r="251" spans="6:18" customFormat="1" ht="15.75" customHeight="1" x14ac:dyDescent="0.3">
      <c r="F251" s="38"/>
      <c r="Q251" s="7"/>
      <c r="R251" s="50"/>
    </row>
    <row r="252" spans="6:18" customFormat="1" ht="15.75" customHeight="1" x14ac:dyDescent="0.3">
      <c r="F252" s="38"/>
      <c r="Q252" s="7"/>
      <c r="R252" s="50"/>
    </row>
    <row r="253" spans="6:18" customFormat="1" ht="15.75" customHeight="1" x14ac:dyDescent="0.3">
      <c r="F253" s="38"/>
      <c r="Q253" s="7"/>
      <c r="R253" s="50"/>
    </row>
    <row r="254" spans="6:18" customFormat="1" ht="15.75" customHeight="1" x14ac:dyDescent="0.3">
      <c r="F254" s="38"/>
      <c r="Q254" s="7"/>
      <c r="R254" s="50"/>
    </row>
    <row r="255" spans="6:18" customFormat="1" ht="15.75" customHeight="1" x14ac:dyDescent="0.3">
      <c r="F255" s="38"/>
      <c r="Q255" s="7"/>
      <c r="R255" s="50"/>
    </row>
    <row r="256" spans="6:18" customFormat="1" ht="15.75" customHeight="1" x14ac:dyDescent="0.3">
      <c r="F256" s="38"/>
      <c r="Q256" s="7"/>
      <c r="R256" s="50"/>
    </row>
    <row r="257" spans="6:27" customFormat="1" ht="15.75" customHeight="1" x14ac:dyDescent="0.3">
      <c r="F257" s="38"/>
      <c r="Q257" s="7"/>
      <c r="R257" s="50"/>
    </row>
    <row r="258" spans="6:27" customFormat="1" ht="15.75" customHeight="1" x14ac:dyDescent="0.3">
      <c r="F258" s="38"/>
      <c r="Q258" s="7"/>
      <c r="R258" s="50"/>
    </row>
    <row r="259" spans="6:27" customFormat="1" ht="15.75" customHeight="1" x14ac:dyDescent="0.3">
      <c r="F259" s="38"/>
      <c r="Q259" s="7"/>
      <c r="R259" s="50"/>
    </row>
    <row r="260" spans="6:27" customFormat="1" ht="15.75" customHeight="1" x14ac:dyDescent="0.3">
      <c r="F260" s="38"/>
      <c r="Q260" s="7"/>
      <c r="R260" s="50"/>
    </row>
    <row r="261" spans="6:27" customFormat="1" ht="15.75" customHeight="1" x14ac:dyDescent="0.3">
      <c r="F261" s="38"/>
      <c r="Q261" s="7"/>
      <c r="R261" s="50"/>
    </row>
    <row r="262" spans="6:27" customFormat="1" ht="15.75" customHeight="1" x14ac:dyDescent="0.3">
      <c r="F262" s="38"/>
      <c r="Q262" s="7"/>
      <c r="R262" s="50"/>
    </row>
    <row r="263" spans="6:27" customFormat="1" ht="15.75" customHeight="1" x14ac:dyDescent="0.3">
      <c r="F263" s="38"/>
      <c r="Q263" s="7"/>
      <c r="R263" s="50"/>
    </row>
    <row r="264" spans="6:27" customFormat="1" ht="15.75" customHeight="1" x14ac:dyDescent="0.3">
      <c r="F264" s="38"/>
      <c r="Q264" s="7"/>
      <c r="R264" s="50"/>
    </row>
    <row r="265" spans="6:27" customFormat="1" ht="15.75" customHeight="1" x14ac:dyDescent="0.3">
      <c r="F265" s="38"/>
      <c r="Q265" s="7"/>
      <c r="R265" s="50"/>
    </row>
    <row r="266" spans="6:27" customFormat="1" ht="15.75" customHeight="1" x14ac:dyDescent="0.3">
      <c r="F266" s="38"/>
      <c r="Q266" s="7"/>
      <c r="R266" s="50"/>
    </row>
    <row r="267" spans="6:27" customFormat="1" ht="15.75" customHeight="1" x14ac:dyDescent="0.3">
      <c r="F267" s="38"/>
      <c r="Q267" s="7"/>
      <c r="R267" s="50"/>
    </row>
    <row r="268" spans="6:27" customFormat="1" ht="15.75" customHeight="1" x14ac:dyDescent="0.3">
      <c r="F268" s="38"/>
      <c r="Q268" s="7"/>
      <c r="R268" s="50"/>
    </row>
    <row r="269" spans="6:27" customFormat="1" ht="15.75" customHeight="1" x14ac:dyDescent="0.3">
      <c r="F269" s="38"/>
      <c r="Q269" s="7"/>
      <c r="R269" s="50"/>
    </row>
    <row r="270" spans="6:27" customFormat="1" ht="15.75" customHeight="1" x14ac:dyDescent="0.3">
      <c r="F270" s="38"/>
      <c r="Q270" s="7"/>
      <c r="R270" s="50"/>
    </row>
    <row r="271" spans="6:27" customFormat="1" ht="15.75" customHeight="1" x14ac:dyDescent="0.3">
      <c r="F271" s="38"/>
      <c r="Q271" s="7"/>
      <c r="R271" s="50"/>
    </row>
    <row r="272" spans="6:27" customFormat="1" ht="15.75" customHeight="1" x14ac:dyDescent="0.3">
      <c r="F272" s="38"/>
      <c r="Q272" s="7"/>
      <c r="R272" s="50"/>
      <c r="U272" s="45"/>
      <c r="V272" s="45"/>
      <c r="W272" s="45"/>
      <c r="X272" s="45"/>
      <c r="Y272" s="45"/>
      <c r="Z272" s="45"/>
      <c r="AA272" s="45"/>
    </row>
    <row r="273" spans="6:27" customFormat="1" ht="15.75" customHeight="1" x14ac:dyDescent="0.3">
      <c r="F273" s="38"/>
      <c r="Q273" s="7"/>
      <c r="R273" s="50"/>
      <c r="U273" s="45"/>
      <c r="V273" s="45"/>
      <c r="W273" s="45"/>
      <c r="X273" s="45"/>
      <c r="Y273" s="45"/>
      <c r="Z273" s="45"/>
      <c r="AA273" s="45"/>
    </row>
    <row r="274" spans="6:27" customFormat="1" ht="15.75" customHeight="1" x14ac:dyDescent="0.3">
      <c r="F274" s="38"/>
      <c r="Q274" s="7"/>
      <c r="R274" s="50"/>
      <c r="U274" s="45"/>
      <c r="V274" s="45"/>
      <c r="W274" s="45"/>
      <c r="X274" s="45"/>
      <c r="Y274" s="45"/>
      <c r="Z274" s="45"/>
      <c r="AA274" s="45"/>
    </row>
    <row r="275" spans="6:27" customFormat="1" ht="15.75" customHeight="1" x14ac:dyDescent="0.3">
      <c r="F275" s="38"/>
      <c r="Q275" s="7"/>
      <c r="R275" s="50"/>
      <c r="U275" s="45"/>
      <c r="V275" s="45"/>
      <c r="W275" s="45"/>
      <c r="X275" s="45"/>
      <c r="Y275" s="45"/>
      <c r="Z275" s="45"/>
      <c r="AA275" s="45"/>
    </row>
    <row r="276" spans="6:27" customFormat="1" ht="15.75" customHeight="1" x14ac:dyDescent="0.3">
      <c r="F276" s="38"/>
      <c r="Q276" s="7"/>
      <c r="R276" s="50"/>
      <c r="U276" s="45"/>
      <c r="V276" s="45"/>
      <c r="W276" s="45"/>
      <c r="X276" s="45"/>
      <c r="Y276" s="45"/>
      <c r="Z276" s="45"/>
      <c r="AA276" s="45"/>
    </row>
    <row r="277" spans="6:27" customFormat="1" ht="15.75" customHeight="1" x14ac:dyDescent="0.3">
      <c r="F277" s="38"/>
      <c r="Q277" s="7"/>
      <c r="R277" s="50"/>
    </row>
    <row r="278" spans="6:27" customFormat="1" ht="15.75" customHeight="1" x14ac:dyDescent="0.3">
      <c r="F278" s="38"/>
      <c r="Q278" s="7"/>
      <c r="R278" s="50"/>
    </row>
    <row r="279" spans="6:27" customFormat="1" ht="15.75" customHeight="1" x14ac:dyDescent="0.3">
      <c r="F279" s="38"/>
      <c r="Q279" s="7"/>
      <c r="R279" s="50"/>
    </row>
    <row r="280" spans="6:27" customFormat="1" ht="15.75" customHeight="1" x14ac:dyDescent="0.3">
      <c r="F280" s="38"/>
      <c r="Q280" s="7"/>
      <c r="R280" s="50"/>
    </row>
    <row r="281" spans="6:27" customFormat="1" ht="15.75" customHeight="1" x14ac:dyDescent="0.3">
      <c r="F281" s="38"/>
      <c r="Q281" s="7"/>
      <c r="R281" s="50"/>
    </row>
    <row r="282" spans="6:27" customFormat="1" ht="15.75" customHeight="1" x14ac:dyDescent="0.3">
      <c r="F282" s="38"/>
      <c r="Q282" s="7"/>
      <c r="R282" s="50"/>
    </row>
    <row r="283" spans="6:27" customFormat="1" ht="15.75" customHeight="1" x14ac:dyDescent="0.3">
      <c r="F283" s="38"/>
      <c r="Q283" s="7"/>
      <c r="R283" s="50"/>
    </row>
    <row r="284" spans="6:27" customFormat="1" ht="15.75" customHeight="1" x14ac:dyDescent="0.3">
      <c r="F284" s="38"/>
      <c r="Q284" s="7"/>
      <c r="R284" s="50"/>
    </row>
    <row r="285" spans="6:27" customFormat="1" ht="15.75" customHeight="1" x14ac:dyDescent="0.3">
      <c r="F285" s="38"/>
      <c r="Q285" s="7"/>
      <c r="R285" s="50"/>
    </row>
    <row r="286" spans="6:27" customFormat="1" ht="15.75" customHeight="1" x14ac:dyDescent="0.3">
      <c r="F286" s="38"/>
      <c r="Q286" s="7"/>
      <c r="R286" s="50"/>
    </row>
    <row r="287" spans="6:27" customFormat="1" ht="15.75" customHeight="1" x14ac:dyDescent="0.3">
      <c r="F287" s="38"/>
      <c r="Q287" s="7"/>
      <c r="R287" s="50"/>
    </row>
    <row r="288" spans="6:27" customFormat="1" ht="15.75" customHeight="1" x14ac:dyDescent="0.3">
      <c r="F288" s="38"/>
      <c r="Q288" s="7"/>
      <c r="R288" s="50"/>
    </row>
    <row r="289" spans="6:18" customFormat="1" ht="15.75" customHeight="1" x14ac:dyDescent="0.3">
      <c r="F289" s="38"/>
      <c r="Q289" s="7"/>
      <c r="R289" s="50"/>
    </row>
    <row r="290" spans="6:18" customFormat="1" ht="15.75" customHeight="1" x14ac:dyDescent="0.3">
      <c r="F290" s="38"/>
      <c r="Q290" s="7"/>
      <c r="R290" s="50"/>
    </row>
    <row r="291" spans="6:18" customFormat="1" ht="15.75" customHeight="1" x14ac:dyDescent="0.3">
      <c r="F291" s="38"/>
      <c r="Q291" s="7"/>
      <c r="R291" s="50"/>
    </row>
    <row r="292" spans="6:18" customFormat="1" ht="15.75" customHeight="1" x14ac:dyDescent="0.3">
      <c r="F292" s="38"/>
      <c r="Q292" s="7"/>
      <c r="R292" s="50"/>
    </row>
    <row r="293" spans="6:18" customFormat="1" ht="15.75" customHeight="1" x14ac:dyDescent="0.3">
      <c r="F293" s="38"/>
      <c r="Q293" s="7"/>
      <c r="R293" s="50"/>
    </row>
    <row r="294" spans="6:18" customFormat="1" ht="15.75" customHeight="1" x14ac:dyDescent="0.3">
      <c r="F294" s="38"/>
      <c r="Q294" s="7"/>
      <c r="R294" s="50"/>
    </row>
    <row r="305" spans="17:17" customFormat="1" ht="15.75" customHeight="1" x14ac:dyDescent="0.3">
      <c r="Q305" s="7"/>
    </row>
    <row r="306" spans="17:17" customFormat="1" ht="15.75" customHeight="1" x14ac:dyDescent="0.3">
      <c r="Q306" s="7"/>
    </row>
    <row r="307" spans="17:17" customFormat="1" ht="15.75" customHeight="1" x14ac:dyDescent="0.3">
      <c r="Q307" s="7"/>
    </row>
    <row r="308" spans="17:17" customFormat="1" ht="15.75" customHeight="1" x14ac:dyDescent="0.3">
      <c r="Q308" s="7"/>
    </row>
    <row r="309" spans="17:17" customFormat="1" ht="15.75" customHeight="1" x14ac:dyDescent="0.3">
      <c r="Q309" s="7"/>
    </row>
    <row r="310" spans="17:17" customFormat="1" ht="15.75" customHeight="1" x14ac:dyDescent="0.3">
      <c r="Q310" s="7"/>
    </row>
    <row r="311" spans="17:17" customFormat="1" ht="15.75" customHeight="1" x14ac:dyDescent="0.3">
      <c r="Q311" s="7"/>
    </row>
    <row r="312" spans="17:17" customFormat="1" ht="15.75" customHeight="1" x14ac:dyDescent="0.3">
      <c r="Q312" s="7"/>
    </row>
    <row r="313" spans="17:17" customFormat="1" ht="15.75" customHeight="1" x14ac:dyDescent="0.3">
      <c r="Q313" s="7"/>
    </row>
    <row r="314" spans="17:17" customFormat="1" ht="15.75" customHeight="1" x14ac:dyDescent="0.3">
      <c r="Q314" s="7"/>
    </row>
  </sheetData>
  <sortState ref="A4:ER81">
    <sortCondition ref="D4:D81"/>
  </sortState>
  <mergeCells count="8">
    <mergeCell ref="AE2:AK2"/>
    <mergeCell ref="A75:D75"/>
    <mergeCell ref="A76:D76"/>
    <mergeCell ref="A77:D77"/>
    <mergeCell ref="A2:D3"/>
    <mergeCell ref="F2:F3"/>
    <mergeCell ref="G2:Q2"/>
    <mergeCell ref="S2:AB2"/>
  </mergeCells>
  <phoneticPr fontId="11" type="noConversion"/>
  <pageMargins left="0.75" right="0.75" top="1" bottom="1" header="0.5" footer="0.5"/>
  <pageSetup paperSize="9" scale="2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J202"/>
  <sheetViews>
    <sheetView zoomScaleNormal="100" workbookViewId="0">
      <selection activeCell="J9" sqref="J9"/>
    </sheetView>
  </sheetViews>
  <sheetFormatPr defaultRowHeight="12.5" x14ac:dyDescent="0.25"/>
  <cols>
    <col min="2" max="2" width="0" hidden="1" customWidth="1"/>
    <col min="4" max="4" width="40" style="49" customWidth="1"/>
    <col min="5" max="5" width="6.453125" style="49" hidden="1" customWidth="1"/>
    <col min="6" max="6" width="9.453125" style="38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4" width="15.453125" bestFit="1" customWidth="1"/>
    <col min="15" max="15" width="15.453125" customWidth="1"/>
    <col min="16" max="16" width="13.453125" bestFit="1" customWidth="1"/>
    <col min="17" max="17" width="15.81640625" customWidth="1"/>
    <col min="18" max="18" width="4.1796875" style="50" customWidth="1"/>
    <col min="19" max="19" width="16.54296875" customWidth="1"/>
    <col min="20" max="20" width="14.81640625" customWidth="1"/>
    <col min="21" max="27" width="14.81640625" style="45" customWidth="1"/>
    <col min="28" max="28" width="17.1796875" customWidth="1"/>
    <col min="29" max="29" width="15.453125" customWidth="1"/>
    <col min="30" max="30" width="3.453125" customWidth="1"/>
    <col min="31" max="31" width="17.54296875" bestFit="1" customWidth="1"/>
    <col min="32" max="34" width="16.1796875" customWidth="1"/>
    <col min="35" max="35" width="17.1796875" customWidth="1"/>
    <col min="36" max="36" width="16.1796875" customWidth="1"/>
    <col min="37" max="37" width="17.81640625" customWidth="1"/>
    <col min="38" max="38" width="15.54296875" customWidth="1"/>
  </cols>
  <sheetData>
    <row r="1" spans="1:140" s="45" customFormat="1" ht="19.5" customHeight="1" x14ac:dyDescent="0.25">
      <c r="D1" s="62"/>
      <c r="E1" s="62"/>
      <c r="F1" s="71"/>
      <c r="R1" s="50"/>
    </row>
    <row r="2" spans="1:140" s="32" customFormat="1" ht="19.5" customHeight="1" x14ac:dyDescent="0.25">
      <c r="A2" s="184"/>
      <c r="B2" s="184"/>
      <c r="C2" s="184"/>
      <c r="D2" s="184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140" s="4" customFormat="1" ht="20.25" customHeight="1" x14ac:dyDescent="0.3">
      <c r="A3" s="191" t="s">
        <v>335</v>
      </c>
      <c r="B3" s="192"/>
      <c r="C3" s="192"/>
      <c r="D3" s="192"/>
      <c r="F3" s="200" t="s">
        <v>308</v>
      </c>
      <c r="G3" s="186" t="s">
        <v>237</v>
      </c>
      <c r="H3" s="187"/>
      <c r="I3" s="187"/>
      <c r="J3" s="187"/>
      <c r="K3" s="187"/>
      <c r="L3" s="187"/>
      <c r="M3" s="187"/>
      <c r="N3" s="187"/>
      <c r="O3" s="187"/>
      <c r="P3" s="187"/>
      <c r="Q3" s="188"/>
      <c r="R3" s="23"/>
      <c r="S3" s="186" t="s">
        <v>242</v>
      </c>
      <c r="T3" s="189"/>
      <c r="U3" s="189"/>
      <c r="V3" s="189"/>
      <c r="W3" s="189"/>
      <c r="X3" s="189"/>
      <c r="Y3" s="189"/>
      <c r="Z3" s="189"/>
      <c r="AA3" s="189"/>
      <c r="AB3" s="190"/>
      <c r="AC3" s="58"/>
      <c r="AD3" s="2"/>
      <c r="AE3" s="181" t="s">
        <v>253</v>
      </c>
      <c r="AF3" s="182"/>
      <c r="AG3" s="182"/>
      <c r="AH3" s="182"/>
      <c r="AI3" s="182"/>
      <c r="AJ3" s="182"/>
      <c r="AK3" s="183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 ht="91.5" customHeight="1" x14ac:dyDescent="0.25">
      <c r="A4" s="193"/>
      <c r="B4" s="194"/>
      <c r="C4" s="194"/>
      <c r="D4" s="194"/>
      <c r="E4" s="128" t="str">
        <f t="shared" ref="E4:E34" si="0">IF(F4="Y",1," ")</f>
        <v xml:space="preserve"> </v>
      </c>
      <c r="F4" s="201"/>
      <c r="G4" s="17" t="s">
        <v>230</v>
      </c>
      <c r="H4" s="15" t="s">
        <v>231</v>
      </c>
      <c r="I4" s="15" t="s">
        <v>232</v>
      </c>
      <c r="J4" s="15" t="s">
        <v>233</v>
      </c>
      <c r="K4" s="42" t="s">
        <v>245</v>
      </c>
      <c r="L4" s="15" t="s">
        <v>234</v>
      </c>
      <c r="M4" s="15" t="s">
        <v>0</v>
      </c>
      <c r="N4" s="15" t="s">
        <v>235</v>
      </c>
      <c r="O4" s="15" t="s">
        <v>236</v>
      </c>
      <c r="P4" s="22" t="s">
        <v>268</v>
      </c>
      <c r="Q4" s="56" t="s">
        <v>1</v>
      </c>
      <c r="R4" s="24"/>
      <c r="S4" s="15" t="s">
        <v>238</v>
      </c>
      <c r="T4" s="33" t="s">
        <v>239</v>
      </c>
      <c r="U4" s="55" t="s">
        <v>286</v>
      </c>
      <c r="V4" s="55" t="s">
        <v>287</v>
      </c>
      <c r="W4" s="16" t="s">
        <v>2</v>
      </c>
      <c r="X4" s="16" t="s">
        <v>240</v>
      </c>
      <c r="Y4" s="16" t="s">
        <v>288</v>
      </c>
      <c r="Z4" s="55" t="s">
        <v>289</v>
      </c>
      <c r="AA4" s="16" t="s">
        <v>241</v>
      </c>
      <c r="AB4" s="56" t="s">
        <v>244</v>
      </c>
      <c r="AC4" s="57" t="s">
        <v>243</v>
      </c>
      <c r="AD4" s="2"/>
      <c r="AE4" s="15" t="s">
        <v>246</v>
      </c>
      <c r="AF4" s="15" t="s">
        <v>247</v>
      </c>
      <c r="AG4" s="15" t="s">
        <v>248</v>
      </c>
      <c r="AH4" s="15" t="s">
        <v>249</v>
      </c>
      <c r="AI4" s="57" t="s">
        <v>252</v>
      </c>
      <c r="AJ4" s="33" t="s">
        <v>250</v>
      </c>
      <c r="AK4" s="57" t="s">
        <v>251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</row>
    <row r="5" spans="1:140" ht="17.25" customHeight="1" x14ac:dyDescent="0.3">
      <c r="A5" s="3">
        <v>1</v>
      </c>
      <c r="B5" s="41" t="s">
        <v>295</v>
      </c>
      <c r="C5" s="41">
        <v>9365</v>
      </c>
      <c r="D5" s="63" t="s">
        <v>66</v>
      </c>
      <c r="E5" s="128">
        <f t="shared" si="0"/>
        <v>1</v>
      </c>
      <c r="F5" s="64" t="s">
        <v>342</v>
      </c>
      <c r="G5" s="72">
        <v>186283</v>
      </c>
      <c r="H5" s="64">
        <v>3614</v>
      </c>
      <c r="I5" s="64">
        <v>9863</v>
      </c>
      <c r="J5" s="64">
        <v>10781</v>
      </c>
      <c r="K5" s="64"/>
      <c r="L5" s="64">
        <v>2000</v>
      </c>
      <c r="M5" s="64">
        <v>9495</v>
      </c>
      <c r="N5" s="64">
        <v>4862</v>
      </c>
      <c r="O5" s="64">
        <v>2119</v>
      </c>
      <c r="P5" s="64">
        <v>3636</v>
      </c>
      <c r="Q5" s="65">
        <f t="shared" ref="Q5:Q31" si="1">SUM(G5:P5)</f>
        <v>232653</v>
      </c>
      <c r="R5" s="9"/>
      <c r="S5" s="64">
        <v>58826</v>
      </c>
      <c r="T5" s="64">
        <v>4720</v>
      </c>
      <c r="U5" s="64">
        <v>29900</v>
      </c>
      <c r="V5" s="64">
        <v>19637</v>
      </c>
      <c r="W5" s="64">
        <v>100926</v>
      </c>
      <c r="X5" s="64">
        <v>13275</v>
      </c>
      <c r="Y5" s="64">
        <v>41229</v>
      </c>
      <c r="Z5" s="64">
        <v>6311</v>
      </c>
      <c r="AA5" s="64">
        <v>958</v>
      </c>
      <c r="AB5" s="83">
        <f t="shared" ref="AB5:AB31" si="2">SUM(S5:AA5)</f>
        <v>275782</v>
      </c>
      <c r="AC5" s="51">
        <f t="shared" ref="AC5:AC32" si="3">+Q5-AB5</f>
        <v>-43129</v>
      </c>
      <c r="AD5" s="39"/>
      <c r="AE5" s="64">
        <v>2243808</v>
      </c>
      <c r="AF5" s="64">
        <v>26131</v>
      </c>
      <c r="AG5" s="64">
        <v>223531</v>
      </c>
      <c r="AH5" s="64">
        <v>2095</v>
      </c>
      <c r="AI5" s="51">
        <f t="shared" ref="AI5:AI31" si="4">SUM(AE5:AH5)</f>
        <v>2495565</v>
      </c>
      <c r="AJ5" s="64">
        <v>106164</v>
      </c>
      <c r="AK5" s="51">
        <f t="shared" ref="AK5:AK31" si="5">+AI5-AJ5</f>
        <v>2389401</v>
      </c>
      <c r="AL5" s="39"/>
    </row>
    <row r="6" spans="1:140" ht="17.25" customHeight="1" x14ac:dyDescent="0.3">
      <c r="A6" s="3">
        <f>+A5+1</f>
        <v>2</v>
      </c>
      <c r="B6" s="41" t="s">
        <v>295</v>
      </c>
      <c r="C6" s="41">
        <v>9367</v>
      </c>
      <c r="D6" s="63" t="s">
        <v>67</v>
      </c>
      <c r="E6" s="128">
        <f t="shared" si="0"/>
        <v>1</v>
      </c>
      <c r="F6" s="64" t="s">
        <v>342</v>
      </c>
      <c r="G6" s="72">
        <v>38008</v>
      </c>
      <c r="H6" s="64">
        <v>0</v>
      </c>
      <c r="I6" s="64">
        <v>20040</v>
      </c>
      <c r="J6" s="64">
        <v>0</v>
      </c>
      <c r="K6" s="64">
        <v>1600</v>
      </c>
      <c r="L6" s="64"/>
      <c r="M6" s="64">
        <v>25036</v>
      </c>
      <c r="N6" s="64">
        <v>572</v>
      </c>
      <c r="O6" s="64">
        <v>4354</v>
      </c>
      <c r="P6" s="64">
        <v>0</v>
      </c>
      <c r="Q6" s="65">
        <f t="shared" si="1"/>
        <v>89610</v>
      </c>
      <c r="R6" s="9"/>
      <c r="S6" s="64">
        <v>43425</v>
      </c>
      <c r="T6" s="64">
        <v>10140</v>
      </c>
      <c r="U6" s="64"/>
      <c r="V6" s="64">
        <v>2625</v>
      </c>
      <c r="W6" s="64">
        <v>22316</v>
      </c>
      <c r="X6" s="64">
        <v>10033</v>
      </c>
      <c r="Y6" s="64">
        <v>0</v>
      </c>
      <c r="Z6" s="64">
        <v>0</v>
      </c>
      <c r="AA6" s="64">
        <v>2228</v>
      </c>
      <c r="AB6" s="83">
        <f t="shared" si="2"/>
        <v>90767</v>
      </c>
      <c r="AC6" s="51">
        <f t="shared" si="3"/>
        <v>-1157</v>
      </c>
      <c r="AD6" s="39"/>
      <c r="AE6" s="64">
        <v>549000</v>
      </c>
      <c r="AF6" s="64">
        <v>0</v>
      </c>
      <c r="AG6" s="64">
        <v>47532</v>
      </c>
      <c r="AH6" s="64">
        <v>0</v>
      </c>
      <c r="AI6" s="51">
        <f t="shared" si="4"/>
        <v>596532</v>
      </c>
      <c r="AJ6" s="64">
        <v>31298</v>
      </c>
      <c r="AK6" s="51">
        <f t="shared" si="5"/>
        <v>565234</v>
      </c>
      <c r="AL6" s="39"/>
    </row>
    <row r="7" spans="1:140" ht="17.25" customHeight="1" x14ac:dyDescent="0.3">
      <c r="A7" s="3">
        <f t="shared" ref="A7:A31" si="6">+A6+1</f>
        <v>3</v>
      </c>
      <c r="B7" s="41" t="s">
        <v>295</v>
      </c>
      <c r="C7" s="41">
        <v>9368</v>
      </c>
      <c r="D7" s="63" t="s">
        <v>68</v>
      </c>
      <c r="E7" s="128">
        <f t="shared" si="0"/>
        <v>1</v>
      </c>
      <c r="F7" s="64" t="s">
        <v>342</v>
      </c>
      <c r="G7" s="72">
        <v>28053</v>
      </c>
      <c r="H7" s="64">
        <v>476</v>
      </c>
      <c r="I7" s="64">
        <v>513</v>
      </c>
      <c r="J7" s="64">
        <v>0</v>
      </c>
      <c r="K7" s="64">
        <v>0</v>
      </c>
      <c r="L7" s="64"/>
      <c r="M7" s="64">
        <v>31348</v>
      </c>
      <c r="N7" s="64">
        <v>9379</v>
      </c>
      <c r="O7" s="64">
        <v>16452</v>
      </c>
      <c r="P7" s="64"/>
      <c r="Q7" s="65">
        <f t="shared" si="1"/>
        <v>86221</v>
      </c>
      <c r="R7" s="9"/>
      <c r="S7" s="64">
        <v>56548</v>
      </c>
      <c r="T7" s="64"/>
      <c r="U7" s="64">
        <v>4944</v>
      </c>
      <c r="V7" s="64">
        <v>15762</v>
      </c>
      <c r="W7" s="64">
        <v>17552</v>
      </c>
      <c r="X7" s="64">
        <v>13143</v>
      </c>
      <c r="Y7" s="64">
        <v>7240</v>
      </c>
      <c r="Z7" s="64">
        <v>0</v>
      </c>
      <c r="AA7" s="64">
        <v>0</v>
      </c>
      <c r="AB7" s="83">
        <f t="shared" si="2"/>
        <v>115189</v>
      </c>
      <c r="AC7" s="51">
        <f t="shared" si="3"/>
        <v>-28968</v>
      </c>
      <c r="AD7" s="39"/>
      <c r="AE7" s="64">
        <v>1580000</v>
      </c>
      <c r="AF7" s="64">
        <v>0</v>
      </c>
      <c r="AG7" s="64">
        <v>271955</v>
      </c>
      <c r="AH7" s="64">
        <v>0</v>
      </c>
      <c r="AI7" s="51">
        <f t="shared" si="4"/>
        <v>1851955</v>
      </c>
      <c r="AJ7" s="64">
        <v>3326</v>
      </c>
      <c r="AK7" s="51">
        <f t="shared" si="5"/>
        <v>1848629</v>
      </c>
      <c r="AL7" s="39"/>
    </row>
    <row r="8" spans="1:140" ht="17.25" customHeight="1" x14ac:dyDescent="0.3">
      <c r="A8" s="3">
        <f t="shared" si="6"/>
        <v>4</v>
      </c>
      <c r="B8" s="41" t="s">
        <v>295</v>
      </c>
      <c r="C8" s="41">
        <v>9376</v>
      </c>
      <c r="D8" s="63" t="s">
        <v>69</v>
      </c>
      <c r="E8" s="128">
        <f t="shared" si="0"/>
        <v>1</v>
      </c>
      <c r="F8" s="64" t="s">
        <v>342</v>
      </c>
      <c r="G8" s="72">
        <v>35553</v>
      </c>
      <c r="H8" s="64">
        <v>1366</v>
      </c>
      <c r="I8" s="64">
        <v>0</v>
      </c>
      <c r="J8" s="64">
        <v>0</v>
      </c>
      <c r="K8" s="64">
        <v>0</v>
      </c>
      <c r="L8" s="64"/>
      <c r="M8" s="64">
        <v>5760</v>
      </c>
      <c r="N8" s="64">
        <v>3411</v>
      </c>
      <c r="O8" s="64">
        <v>2517</v>
      </c>
      <c r="P8" s="64">
        <v>783</v>
      </c>
      <c r="Q8" s="65">
        <f t="shared" si="1"/>
        <v>49390</v>
      </c>
      <c r="R8" s="9"/>
      <c r="S8" s="64">
        <v>0</v>
      </c>
      <c r="T8" s="64">
        <v>0</v>
      </c>
      <c r="U8" s="64">
        <v>1475</v>
      </c>
      <c r="V8" s="64">
        <v>8078</v>
      </c>
      <c r="W8" s="64">
        <v>13547</v>
      </c>
      <c r="X8" s="64">
        <v>9703</v>
      </c>
      <c r="Y8" s="64">
        <v>50</v>
      </c>
      <c r="Z8" s="64">
        <v>1520</v>
      </c>
      <c r="AA8" s="64">
        <v>55</v>
      </c>
      <c r="AB8" s="83">
        <f t="shared" si="2"/>
        <v>34428</v>
      </c>
      <c r="AC8" s="51">
        <f t="shared" si="3"/>
        <v>14962</v>
      </c>
      <c r="AD8" s="39"/>
      <c r="AE8" s="64">
        <v>1246340</v>
      </c>
      <c r="AF8" s="64">
        <v>105986</v>
      </c>
      <c r="AG8" s="64"/>
      <c r="AH8" s="64">
        <v>0</v>
      </c>
      <c r="AI8" s="51">
        <f t="shared" si="4"/>
        <v>1352326</v>
      </c>
      <c r="AJ8" s="64"/>
      <c r="AK8" s="51">
        <f t="shared" si="5"/>
        <v>1352326</v>
      </c>
      <c r="AL8" s="39"/>
    </row>
    <row r="9" spans="1:140" ht="17.25" customHeight="1" x14ac:dyDescent="0.3">
      <c r="A9" s="3">
        <f t="shared" si="6"/>
        <v>5</v>
      </c>
      <c r="B9" s="41" t="s">
        <v>295</v>
      </c>
      <c r="C9" s="41">
        <v>9369</v>
      </c>
      <c r="D9" s="63" t="s">
        <v>70</v>
      </c>
      <c r="E9" s="128">
        <f t="shared" si="0"/>
        <v>1</v>
      </c>
      <c r="F9" s="64" t="s">
        <v>342</v>
      </c>
      <c r="G9" s="72">
        <v>203668</v>
      </c>
      <c r="H9" s="64">
        <v>1200</v>
      </c>
      <c r="I9" s="64"/>
      <c r="J9" s="64">
        <v>113221</v>
      </c>
      <c r="K9" s="64"/>
      <c r="L9" s="64">
        <v>20000</v>
      </c>
      <c r="M9" s="64">
        <v>120121</v>
      </c>
      <c r="N9" s="64">
        <v>1743</v>
      </c>
      <c r="O9" s="64">
        <v>8597</v>
      </c>
      <c r="P9" s="64">
        <v>0</v>
      </c>
      <c r="Q9" s="65">
        <f t="shared" si="1"/>
        <v>468550</v>
      </c>
      <c r="R9" s="9"/>
      <c r="S9" s="64">
        <v>102139</v>
      </c>
      <c r="T9" s="64">
        <v>38950</v>
      </c>
      <c r="U9" s="64">
        <v>5221</v>
      </c>
      <c r="V9" s="64">
        <v>107694</v>
      </c>
      <c r="W9" s="64">
        <v>28585</v>
      </c>
      <c r="X9" s="64">
        <v>49594</v>
      </c>
      <c r="Y9" s="64">
        <v>1200</v>
      </c>
      <c r="Z9" s="64">
        <v>317</v>
      </c>
      <c r="AA9" s="64">
        <v>0</v>
      </c>
      <c r="AB9" s="83">
        <f t="shared" si="2"/>
        <v>333700</v>
      </c>
      <c r="AC9" s="51">
        <f t="shared" si="3"/>
        <v>134850</v>
      </c>
      <c r="AD9" s="39"/>
      <c r="AE9" s="64">
        <v>6138464</v>
      </c>
      <c r="AF9" s="64">
        <v>959244</v>
      </c>
      <c r="AG9" s="64">
        <v>61773</v>
      </c>
      <c r="AH9" s="64">
        <v>33557</v>
      </c>
      <c r="AI9" s="51">
        <f t="shared" si="4"/>
        <v>7193038</v>
      </c>
      <c r="AJ9" s="64">
        <v>244759</v>
      </c>
      <c r="AK9" s="51">
        <f t="shared" si="5"/>
        <v>6948279</v>
      </c>
      <c r="AL9" s="39"/>
    </row>
    <row r="10" spans="1:140" ht="17.25" customHeight="1" x14ac:dyDescent="0.3">
      <c r="A10" s="3">
        <f t="shared" si="6"/>
        <v>6</v>
      </c>
      <c r="B10" s="41" t="s">
        <v>295</v>
      </c>
      <c r="C10" s="41">
        <v>9393</v>
      </c>
      <c r="D10" s="63" t="s">
        <v>71</v>
      </c>
      <c r="E10" s="128" t="str">
        <f t="shared" si="0"/>
        <v xml:space="preserve"> </v>
      </c>
      <c r="F10" s="64" t="s">
        <v>305</v>
      </c>
      <c r="G10" s="72">
        <v>27934</v>
      </c>
      <c r="H10" s="64">
        <v>35</v>
      </c>
      <c r="I10" s="64">
        <v>0</v>
      </c>
      <c r="J10" s="64"/>
      <c r="K10" s="64">
        <v>0</v>
      </c>
      <c r="L10" s="64">
        <v>0</v>
      </c>
      <c r="M10" s="64">
        <v>9043</v>
      </c>
      <c r="N10" s="64">
        <v>3594</v>
      </c>
      <c r="O10" s="64">
        <v>1807</v>
      </c>
      <c r="P10" s="64">
        <v>7068</v>
      </c>
      <c r="Q10" s="65">
        <f t="shared" si="1"/>
        <v>49481</v>
      </c>
      <c r="R10" s="9"/>
      <c r="S10" s="64"/>
      <c r="T10" s="64">
        <v>0</v>
      </c>
      <c r="U10" s="64"/>
      <c r="V10" s="64"/>
      <c r="W10" s="64">
        <v>11507</v>
      </c>
      <c r="X10" s="64">
        <v>19671</v>
      </c>
      <c r="Y10" s="64">
        <v>1100</v>
      </c>
      <c r="Z10" s="64"/>
      <c r="AA10" s="64">
        <v>11722</v>
      </c>
      <c r="AB10" s="83">
        <f t="shared" si="2"/>
        <v>44000</v>
      </c>
      <c r="AC10" s="51">
        <f t="shared" si="3"/>
        <v>5481</v>
      </c>
      <c r="AD10" s="39"/>
      <c r="AE10" s="64">
        <v>1045000</v>
      </c>
      <c r="AF10" s="64">
        <v>217600</v>
      </c>
      <c r="AG10" s="64">
        <v>11007726</v>
      </c>
      <c r="AH10" s="64">
        <v>0</v>
      </c>
      <c r="AI10" s="51">
        <f t="shared" si="4"/>
        <v>12270326</v>
      </c>
      <c r="AJ10" s="64">
        <v>0</v>
      </c>
      <c r="AK10" s="51">
        <f t="shared" si="5"/>
        <v>12270326</v>
      </c>
      <c r="AL10" s="39"/>
    </row>
    <row r="11" spans="1:140" ht="17.25" customHeight="1" x14ac:dyDescent="0.3">
      <c r="A11" s="3">
        <f t="shared" si="6"/>
        <v>7</v>
      </c>
      <c r="B11" s="41" t="s">
        <v>295</v>
      </c>
      <c r="C11" s="41">
        <v>9396</v>
      </c>
      <c r="D11" s="63" t="s">
        <v>82</v>
      </c>
      <c r="E11" s="128" t="str">
        <f t="shared" si="0"/>
        <v xml:space="preserve"> </v>
      </c>
      <c r="F11" s="64" t="s">
        <v>305</v>
      </c>
      <c r="G11" s="72">
        <v>119373</v>
      </c>
      <c r="H11" s="64">
        <v>4698</v>
      </c>
      <c r="I11" s="64"/>
      <c r="J11" s="64">
        <v>0</v>
      </c>
      <c r="K11" s="64">
        <v>6000</v>
      </c>
      <c r="L11" s="64">
        <v>0</v>
      </c>
      <c r="M11" s="64">
        <v>4178</v>
      </c>
      <c r="N11" s="64">
        <v>1501</v>
      </c>
      <c r="O11" s="64"/>
      <c r="P11" s="64">
        <v>16044</v>
      </c>
      <c r="Q11" s="65">
        <f t="shared" si="1"/>
        <v>151794</v>
      </c>
      <c r="R11" s="9"/>
      <c r="S11" s="64">
        <v>21253</v>
      </c>
      <c r="T11" s="64">
        <v>1257</v>
      </c>
      <c r="U11" s="64">
        <v>1039</v>
      </c>
      <c r="V11" s="64">
        <v>4100</v>
      </c>
      <c r="W11" s="64">
        <v>85195</v>
      </c>
      <c r="X11" s="64">
        <v>22635</v>
      </c>
      <c r="Y11" s="64">
        <v>895</v>
      </c>
      <c r="Z11" s="64">
        <v>4698</v>
      </c>
      <c r="AA11" s="64"/>
      <c r="AB11" s="83">
        <f t="shared" si="2"/>
        <v>141072</v>
      </c>
      <c r="AC11" s="51">
        <f t="shared" si="3"/>
        <v>10722</v>
      </c>
      <c r="AD11" s="39"/>
      <c r="AE11" s="64">
        <v>48824</v>
      </c>
      <c r="AF11" s="64"/>
      <c r="AG11" s="64"/>
      <c r="AH11" s="64"/>
      <c r="AI11" s="51">
        <f t="shared" si="4"/>
        <v>48824</v>
      </c>
      <c r="AJ11" s="64"/>
      <c r="AK11" s="51">
        <f t="shared" si="5"/>
        <v>48824</v>
      </c>
      <c r="AL11" s="39"/>
    </row>
    <row r="12" spans="1:140" ht="17.25" customHeight="1" x14ac:dyDescent="0.3">
      <c r="A12" s="3">
        <f t="shared" si="6"/>
        <v>8</v>
      </c>
      <c r="B12" s="41" t="s">
        <v>295</v>
      </c>
      <c r="C12" s="41">
        <v>9397</v>
      </c>
      <c r="D12" s="63" t="s">
        <v>80</v>
      </c>
      <c r="E12" s="128">
        <f t="shared" si="0"/>
        <v>1</v>
      </c>
      <c r="F12" s="64" t="s">
        <v>342</v>
      </c>
      <c r="G12" s="72">
        <v>17382</v>
      </c>
      <c r="H12" s="64">
        <v>775</v>
      </c>
      <c r="I12" s="64">
        <v>0</v>
      </c>
      <c r="J12" s="64">
        <v>0</v>
      </c>
      <c r="K12" s="64">
        <v>0</v>
      </c>
      <c r="L12" s="64">
        <v>0</v>
      </c>
      <c r="M12" s="64">
        <v>11347</v>
      </c>
      <c r="N12" s="64">
        <v>2598</v>
      </c>
      <c r="O12" s="64">
        <v>2100</v>
      </c>
      <c r="P12" s="64"/>
      <c r="Q12" s="65">
        <f t="shared" si="1"/>
        <v>34202</v>
      </c>
      <c r="R12" s="9"/>
      <c r="S12" s="64">
        <v>6900</v>
      </c>
      <c r="T12" s="64"/>
      <c r="U12" s="64"/>
      <c r="V12" s="64">
        <v>1274</v>
      </c>
      <c r="W12" s="64">
        <v>13139</v>
      </c>
      <c r="X12" s="64">
        <v>3246</v>
      </c>
      <c r="Y12" s="64">
        <v>3387</v>
      </c>
      <c r="Z12" s="64">
        <v>1975</v>
      </c>
      <c r="AA12" s="64"/>
      <c r="AB12" s="83">
        <f t="shared" si="2"/>
        <v>29921</v>
      </c>
      <c r="AC12" s="51">
        <f t="shared" si="3"/>
        <v>4281</v>
      </c>
      <c r="AD12" s="39"/>
      <c r="AE12" s="64">
        <v>196000</v>
      </c>
      <c r="AF12" s="64">
        <v>0</v>
      </c>
      <c r="AG12" s="64">
        <v>97838</v>
      </c>
      <c r="AH12" s="64">
        <v>0</v>
      </c>
      <c r="AI12" s="51">
        <f t="shared" si="4"/>
        <v>293838</v>
      </c>
      <c r="AJ12" s="64">
        <v>1850</v>
      </c>
      <c r="AK12" s="51">
        <f t="shared" si="5"/>
        <v>291988</v>
      </c>
      <c r="AL12" s="39"/>
    </row>
    <row r="13" spans="1:140" ht="17.25" customHeight="1" x14ac:dyDescent="0.3">
      <c r="A13" s="3">
        <f t="shared" si="6"/>
        <v>9</v>
      </c>
      <c r="B13" s="41" t="s">
        <v>295</v>
      </c>
      <c r="C13" s="41">
        <v>9373</v>
      </c>
      <c r="D13" s="63" t="s">
        <v>72</v>
      </c>
      <c r="E13" s="128">
        <f t="shared" si="0"/>
        <v>1</v>
      </c>
      <c r="F13" s="64" t="s">
        <v>342</v>
      </c>
      <c r="G13" s="72">
        <v>19389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13620</v>
      </c>
      <c r="N13" s="64">
        <v>1344</v>
      </c>
      <c r="O13" s="64">
        <v>0</v>
      </c>
      <c r="P13" s="64">
        <v>0</v>
      </c>
      <c r="Q13" s="65">
        <f t="shared" si="1"/>
        <v>34353</v>
      </c>
      <c r="R13" s="9"/>
      <c r="S13" s="64">
        <v>260</v>
      </c>
      <c r="T13" s="64">
        <v>0</v>
      </c>
      <c r="U13" s="64">
        <v>5730</v>
      </c>
      <c r="V13" s="64"/>
      <c r="W13" s="64">
        <v>11463</v>
      </c>
      <c r="X13" s="64">
        <v>8134</v>
      </c>
      <c r="Y13" s="64">
        <v>276</v>
      </c>
      <c r="Z13" s="64">
        <v>0</v>
      </c>
      <c r="AA13" s="64">
        <v>3338</v>
      </c>
      <c r="AB13" s="83">
        <f t="shared" si="2"/>
        <v>29201</v>
      </c>
      <c r="AC13" s="51">
        <f t="shared" si="3"/>
        <v>5152</v>
      </c>
      <c r="AD13" s="39"/>
      <c r="AE13" s="64">
        <v>555000</v>
      </c>
      <c r="AF13" s="64">
        <v>20000</v>
      </c>
      <c r="AG13" s="64">
        <v>71815</v>
      </c>
      <c r="AH13" s="64">
        <v>88</v>
      </c>
      <c r="AI13" s="51">
        <f t="shared" si="4"/>
        <v>646903</v>
      </c>
      <c r="AJ13" s="64"/>
      <c r="AK13" s="51">
        <f t="shared" si="5"/>
        <v>646903</v>
      </c>
      <c r="AL13" s="39"/>
    </row>
    <row r="14" spans="1:140" ht="17.25" customHeight="1" x14ac:dyDescent="0.3">
      <c r="A14" s="3">
        <f t="shared" si="6"/>
        <v>10</v>
      </c>
      <c r="B14" s="41" t="s">
        <v>295</v>
      </c>
      <c r="C14" s="41">
        <v>9375</v>
      </c>
      <c r="D14" s="63" t="s">
        <v>65</v>
      </c>
      <c r="E14" s="128">
        <f t="shared" si="0"/>
        <v>1</v>
      </c>
      <c r="F14" s="64" t="s">
        <v>342</v>
      </c>
      <c r="G14" s="72">
        <v>125593</v>
      </c>
      <c r="H14" s="64">
        <v>0</v>
      </c>
      <c r="I14" s="64"/>
      <c r="J14" s="64">
        <v>0</v>
      </c>
      <c r="K14" s="64">
        <v>0</v>
      </c>
      <c r="L14" s="64">
        <v>23152</v>
      </c>
      <c r="M14" s="64">
        <v>20615</v>
      </c>
      <c r="N14" s="64">
        <v>5020</v>
      </c>
      <c r="O14" s="64">
        <v>300</v>
      </c>
      <c r="P14" s="64">
        <v>12859</v>
      </c>
      <c r="Q14" s="65">
        <f t="shared" si="1"/>
        <v>187539</v>
      </c>
      <c r="R14" s="9"/>
      <c r="S14" s="64">
        <v>76709</v>
      </c>
      <c r="T14" s="64">
        <v>1625</v>
      </c>
      <c r="U14" s="64">
        <v>6017</v>
      </c>
      <c r="V14" s="64"/>
      <c r="W14" s="64">
        <v>29435</v>
      </c>
      <c r="X14" s="64">
        <v>27003</v>
      </c>
      <c r="Y14" s="64">
        <v>2969</v>
      </c>
      <c r="Z14" s="64">
        <v>3409</v>
      </c>
      <c r="AA14" s="64">
        <v>4838</v>
      </c>
      <c r="AB14" s="83">
        <f t="shared" si="2"/>
        <v>152005</v>
      </c>
      <c r="AC14" s="51">
        <f t="shared" si="3"/>
        <v>35534</v>
      </c>
      <c r="AD14" s="39"/>
      <c r="AE14" s="64">
        <v>1680000</v>
      </c>
      <c r="AF14" s="64">
        <v>81909</v>
      </c>
      <c r="AG14" s="64">
        <v>220954</v>
      </c>
      <c r="AH14" s="64">
        <v>0</v>
      </c>
      <c r="AI14" s="51">
        <f t="shared" si="4"/>
        <v>1982863</v>
      </c>
      <c r="AJ14" s="64">
        <v>177341</v>
      </c>
      <c r="AK14" s="51">
        <f t="shared" si="5"/>
        <v>1805522</v>
      </c>
      <c r="AL14" s="39"/>
    </row>
    <row r="15" spans="1:140" ht="17.25" customHeight="1" x14ac:dyDescent="0.3">
      <c r="A15" s="3">
        <f t="shared" si="6"/>
        <v>11</v>
      </c>
      <c r="B15" s="41" t="s">
        <v>295</v>
      </c>
      <c r="C15" s="41">
        <v>9377</v>
      </c>
      <c r="D15" s="63" t="s">
        <v>258</v>
      </c>
      <c r="E15" s="128">
        <f t="shared" si="0"/>
        <v>1</v>
      </c>
      <c r="F15" s="64" t="s">
        <v>342</v>
      </c>
      <c r="G15" s="72">
        <v>82915</v>
      </c>
      <c r="H15" s="64">
        <v>0</v>
      </c>
      <c r="I15" s="64">
        <v>7196</v>
      </c>
      <c r="J15" s="64">
        <v>0</v>
      </c>
      <c r="K15" s="64">
        <v>0</v>
      </c>
      <c r="L15" s="64">
        <v>435</v>
      </c>
      <c r="M15" s="64">
        <v>8900</v>
      </c>
      <c r="N15" s="64">
        <v>2452</v>
      </c>
      <c r="O15" s="64">
        <v>16509</v>
      </c>
      <c r="P15" s="64">
        <v>1368</v>
      </c>
      <c r="Q15" s="65">
        <f t="shared" si="1"/>
        <v>119775</v>
      </c>
      <c r="R15" s="9"/>
      <c r="S15" s="64">
        <v>28023</v>
      </c>
      <c r="T15" s="64">
        <v>0</v>
      </c>
      <c r="U15" s="64">
        <v>0</v>
      </c>
      <c r="V15" s="64">
        <v>13244</v>
      </c>
      <c r="W15" s="64">
        <v>39126</v>
      </c>
      <c r="X15" s="64">
        <v>21222</v>
      </c>
      <c r="Y15" s="64">
        <v>9110</v>
      </c>
      <c r="Z15" s="64">
        <v>0</v>
      </c>
      <c r="AA15" s="64">
        <v>0</v>
      </c>
      <c r="AB15" s="83">
        <f t="shared" si="2"/>
        <v>110725</v>
      </c>
      <c r="AC15" s="51">
        <f t="shared" si="3"/>
        <v>9050</v>
      </c>
      <c r="AD15" s="39"/>
      <c r="AE15" s="64">
        <v>1805000</v>
      </c>
      <c r="AF15" s="64">
        <v>0</v>
      </c>
      <c r="AG15" s="64">
        <v>126355</v>
      </c>
      <c r="AH15" s="64">
        <v>2632</v>
      </c>
      <c r="AI15" s="51">
        <f t="shared" si="4"/>
        <v>1933987</v>
      </c>
      <c r="AJ15" s="64">
        <v>4334</v>
      </c>
      <c r="AK15" s="51">
        <f t="shared" si="5"/>
        <v>1929653</v>
      </c>
      <c r="AL15" s="39"/>
    </row>
    <row r="16" spans="1:140" ht="17.25" customHeight="1" x14ac:dyDescent="0.3">
      <c r="A16" s="3">
        <f t="shared" si="6"/>
        <v>12</v>
      </c>
      <c r="B16" s="41" t="s">
        <v>295</v>
      </c>
      <c r="C16" s="41">
        <v>9398</v>
      </c>
      <c r="D16" s="63" t="s">
        <v>83</v>
      </c>
      <c r="E16" s="128" t="str">
        <f t="shared" si="0"/>
        <v xml:space="preserve"> </v>
      </c>
      <c r="F16" s="64" t="s">
        <v>305</v>
      </c>
      <c r="G16" s="72">
        <v>368103</v>
      </c>
      <c r="H16" s="64">
        <v>2433</v>
      </c>
      <c r="I16" s="64">
        <v>15968</v>
      </c>
      <c r="J16" s="64">
        <v>0</v>
      </c>
      <c r="K16" s="64">
        <v>5000</v>
      </c>
      <c r="L16" s="64">
        <v>105000</v>
      </c>
      <c r="M16" s="64">
        <v>17336</v>
      </c>
      <c r="N16" s="64">
        <v>51517</v>
      </c>
      <c r="O16" s="64">
        <v>50934</v>
      </c>
      <c r="P16" s="64">
        <v>41007</v>
      </c>
      <c r="Q16" s="65">
        <f t="shared" si="1"/>
        <v>657298</v>
      </c>
      <c r="R16" s="9"/>
      <c r="S16" s="64">
        <v>124667</v>
      </c>
      <c r="T16" s="64">
        <v>45825</v>
      </c>
      <c r="U16" s="64">
        <v>0</v>
      </c>
      <c r="V16" s="64">
        <v>169297</v>
      </c>
      <c r="W16" s="64">
        <v>48356</v>
      </c>
      <c r="X16" s="64">
        <v>73345</v>
      </c>
      <c r="Y16" s="64">
        <v>28737</v>
      </c>
      <c r="Z16" s="64">
        <v>0</v>
      </c>
      <c r="AA16" s="64">
        <v>37375</v>
      </c>
      <c r="AB16" s="83">
        <f t="shared" si="2"/>
        <v>527602</v>
      </c>
      <c r="AC16" s="51">
        <f t="shared" si="3"/>
        <v>129696</v>
      </c>
      <c r="AD16" s="39"/>
      <c r="AE16" s="64">
        <v>2895000</v>
      </c>
      <c r="AF16" s="64">
        <v>0</v>
      </c>
      <c r="AG16" s="64">
        <v>915895</v>
      </c>
      <c r="AH16" s="64">
        <v>0</v>
      </c>
      <c r="AI16" s="51">
        <f t="shared" si="4"/>
        <v>3810895</v>
      </c>
      <c r="AJ16" s="64">
        <v>1017</v>
      </c>
      <c r="AK16" s="51">
        <f t="shared" si="5"/>
        <v>3809878</v>
      </c>
      <c r="AL16" s="39"/>
    </row>
    <row r="17" spans="1:38" ht="17.25" customHeight="1" x14ac:dyDescent="0.3">
      <c r="A17" s="3">
        <f t="shared" si="6"/>
        <v>13</v>
      </c>
      <c r="B17" s="41" t="s">
        <v>295</v>
      </c>
      <c r="C17" s="41">
        <v>14308</v>
      </c>
      <c r="D17" s="63" t="s">
        <v>259</v>
      </c>
      <c r="E17" s="128">
        <f t="shared" si="0"/>
        <v>1</v>
      </c>
      <c r="F17" s="64" t="s">
        <v>342</v>
      </c>
      <c r="G17" s="72">
        <v>43286</v>
      </c>
      <c r="H17" s="64">
        <v>0</v>
      </c>
      <c r="I17" s="64">
        <v>26533</v>
      </c>
      <c r="J17" s="64">
        <v>0</v>
      </c>
      <c r="K17" s="64">
        <v>2500</v>
      </c>
      <c r="L17" s="64">
        <v>0</v>
      </c>
      <c r="M17" s="64">
        <v>8640</v>
      </c>
      <c r="N17" s="64">
        <v>8733</v>
      </c>
      <c r="O17" s="64">
        <v>1200</v>
      </c>
      <c r="P17" s="64">
        <v>904</v>
      </c>
      <c r="Q17" s="65">
        <f t="shared" si="1"/>
        <v>91796</v>
      </c>
      <c r="R17" s="9"/>
      <c r="S17" s="64">
        <v>41210</v>
      </c>
      <c r="T17" s="64"/>
      <c r="U17" s="64">
        <v>16068</v>
      </c>
      <c r="V17" s="64"/>
      <c r="W17" s="64">
        <v>17318</v>
      </c>
      <c r="X17" s="64">
        <v>12036</v>
      </c>
      <c r="Y17" s="64">
        <v>4903</v>
      </c>
      <c r="Z17" s="64">
        <v>4560</v>
      </c>
      <c r="AA17" s="64">
        <v>1298</v>
      </c>
      <c r="AB17" s="83">
        <f t="shared" si="2"/>
        <v>97393</v>
      </c>
      <c r="AC17" s="51">
        <f t="shared" si="3"/>
        <v>-5597</v>
      </c>
      <c r="AD17" s="39"/>
      <c r="AE17" s="64">
        <v>910000</v>
      </c>
      <c r="AF17" s="64">
        <v>16684</v>
      </c>
      <c r="AG17" s="64">
        <v>277690</v>
      </c>
      <c r="AH17" s="64">
        <v>624</v>
      </c>
      <c r="AI17" s="51">
        <f t="shared" si="4"/>
        <v>1204998</v>
      </c>
      <c r="AJ17" s="64">
        <v>5675</v>
      </c>
      <c r="AK17" s="51">
        <f t="shared" si="5"/>
        <v>1199323</v>
      </c>
      <c r="AL17" s="39"/>
    </row>
    <row r="18" spans="1:38" ht="17.25" customHeight="1" x14ac:dyDescent="0.3">
      <c r="A18" s="3">
        <f t="shared" si="6"/>
        <v>14</v>
      </c>
      <c r="B18" s="41" t="s">
        <v>295</v>
      </c>
      <c r="C18" s="41">
        <v>9379</v>
      </c>
      <c r="D18" s="63" t="s">
        <v>73</v>
      </c>
      <c r="E18" s="128">
        <f t="shared" si="0"/>
        <v>1</v>
      </c>
      <c r="F18" s="64" t="s">
        <v>342</v>
      </c>
      <c r="G18" s="72">
        <v>29954</v>
      </c>
      <c r="H18" s="64"/>
      <c r="I18" s="64">
        <v>828</v>
      </c>
      <c r="J18" s="64">
        <v>6632</v>
      </c>
      <c r="K18" s="64">
        <v>2200</v>
      </c>
      <c r="L18" s="64"/>
      <c r="M18" s="64">
        <v>8508</v>
      </c>
      <c r="N18" s="64">
        <v>29623</v>
      </c>
      <c r="O18" s="64">
        <v>8751</v>
      </c>
      <c r="P18" s="64">
        <v>2949</v>
      </c>
      <c r="Q18" s="65">
        <f t="shared" si="1"/>
        <v>89445</v>
      </c>
      <c r="R18" s="9"/>
      <c r="S18" s="64">
        <v>8374</v>
      </c>
      <c r="T18" s="64"/>
      <c r="U18" s="64">
        <v>1205</v>
      </c>
      <c r="V18" s="64">
        <v>600</v>
      </c>
      <c r="W18" s="64">
        <v>12502</v>
      </c>
      <c r="X18" s="64">
        <v>12654</v>
      </c>
      <c r="Y18" s="64">
        <v>4029</v>
      </c>
      <c r="Z18" s="64"/>
      <c r="AA18" s="64">
        <v>2635</v>
      </c>
      <c r="AB18" s="83">
        <f t="shared" si="2"/>
        <v>41999</v>
      </c>
      <c r="AC18" s="51">
        <f t="shared" si="3"/>
        <v>47446</v>
      </c>
      <c r="AD18" s="39"/>
      <c r="AE18" s="64">
        <v>1275796</v>
      </c>
      <c r="AF18" s="64">
        <v>53203</v>
      </c>
      <c r="AG18" s="64">
        <v>1433051</v>
      </c>
      <c r="AH18" s="64"/>
      <c r="AI18" s="51">
        <f t="shared" si="4"/>
        <v>2762050</v>
      </c>
      <c r="AJ18" s="64">
        <v>1108</v>
      </c>
      <c r="AK18" s="51">
        <f t="shared" si="5"/>
        <v>2760942</v>
      </c>
      <c r="AL18" s="39"/>
    </row>
    <row r="19" spans="1:38" ht="17.25" customHeight="1" x14ac:dyDescent="0.3">
      <c r="A19" s="3">
        <f t="shared" si="6"/>
        <v>15</v>
      </c>
      <c r="B19" s="41" t="s">
        <v>295</v>
      </c>
      <c r="C19" s="41">
        <v>9382</v>
      </c>
      <c r="D19" s="63" t="s">
        <v>74</v>
      </c>
      <c r="E19" s="128">
        <f t="shared" si="0"/>
        <v>1</v>
      </c>
      <c r="F19" s="64" t="s">
        <v>342</v>
      </c>
      <c r="G19" s="72">
        <v>45662</v>
      </c>
      <c r="H19" s="64">
        <v>0</v>
      </c>
      <c r="I19" s="64">
        <v>0</v>
      </c>
      <c r="J19" s="64">
        <v>0</v>
      </c>
      <c r="K19" s="64"/>
      <c r="L19" s="64">
        <v>0</v>
      </c>
      <c r="M19" s="64"/>
      <c r="N19" s="64">
        <v>53</v>
      </c>
      <c r="O19" s="64">
        <v>12194</v>
      </c>
      <c r="P19" s="64">
        <v>1463</v>
      </c>
      <c r="Q19" s="65">
        <f t="shared" si="1"/>
        <v>59372</v>
      </c>
      <c r="R19" s="9"/>
      <c r="S19" s="64"/>
      <c r="T19" s="64"/>
      <c r="U19" s="64">
        <v>1002</v>
      </c>
      <c r="V19" s="64">
        <v>1350</v>
      </c>
      <c r="W19" s="64">
        <v>2107</v>
      </c>
      <c r="X19" s="64">
        <v>19434</v>
      </c>
      <c r="Y19" s="64">
        <v>1128</v>
      </c>
      <c r="Z19" s="64"/>
      <c r="AA19" s="64">
        <v>6294</v>
      </c>
      <c r="AB19" s="83">
        <f t="shared" si="2"/>
        <v>31315</v>
      </c>
      <c r="AC19" s="51">
        <f t="shared" si="3"/>
        <v>28057</v>
      </c>
      <c r="AD19" s="39"/>
      <c r="AE19" s="64">
        <v>1280000</v>
      </c>
      <c r="AF19" s="64">
        <v>14943</v>
      </c>
      <c r="AG19" s="64">
        <v>30609</v>
      </c>
      <c r="AH19" s="64">
        <v>752</v>
      </c>
      <c r="AI19" s="51">
        <f t="shared" si="4"/>
        <v>1326304</v>
      </c>
      <c r="AJ19" s="64">
        <v>2018</v>
      </c>
      <c r="AK19" s="51">
        <f t="shared" si="5"/>
        <v>1324286</v>
      </c>
      <c r="AL19" s="39"/>
    </row>
    <row r="20" spans="1:38" ht="17.25" customHeight="1" x14ac:dyDescent="0.3">
      <c r="A20" s="3">
        <f t="shared" si="6"/>
        <v>16</v>
      </c>
      <c r="B20" s="41" t="s">
        <v>295</v>
      </c>
      <c r="C20" s="41">
        <v>18602</v>
      </c>
      <c r="D20" s="63" t="s">
        <v>291</v>
      </c>
      <c r="E20" s="128">
        <f t="shared" si="0"/>
        <v>1</v>
      </c>
      <c r="F20" s="64" t="s">
        <v>342</v>
      </c>
      <c r="G20" s="72">
        <v>341731</v>
      </c>
      <c r="H20" s="64"/>
      <c r="I20" s="64"/>
      <c r="J20" s="64">
        <v>0</v>
      </c>
      <c r="K20" s="64">
        <v>70825</v>
      </c>
      <c r="L20" s="64"/>
      <c r="M20" s="64">
        <v>198477</v>
      </c>
      <c r="N20" s="64">
        <v>23874</v>
      </c>
      <c r="O20" s="64">
        <v>27117</v>
      </c>
      <c r="P20" s="64"/>
      <c r="Q20" s="65">
        <f t="shared" si="1"/>
        <v>662024</v>
      </c>
      <c r="R20" s="9"/>
      <c r="S20" s="64">
        <v>255026</v>
      </c>
      <c r="T20" s="64"/>
      <c r="U20" s="64">
        <v>96346</v>
      </c>
      <c r="V20" s="64"/>
      <c r="W20" s="64">
        <v>213338</v>
      </c>
      <c r="X20" s="64">
        <v>72642</v>
      </c>
      <c r="Y20" s="64"/>
      <c r="Z20" s="64"/>
      <c r="AA20" s="64">
        <v>214</v>
      </c>
      <c r="AB20" s="83">
        <f t="shared" si="2"/>
        <v>637566</v>
      </c>
      <c r="AC20" s="51">
        <f t="shared" si="3"/>
        <v>24458</v>
      </c>
      <c r="AD20" s="39"/>
      <c r="AE20" s="64">
        <v>4394511</v>
      </c>
      <c r="AF20" s="64"/>
      <c r="AG20" s="64">
        <v>1311272</v>
      </c>
      <c r="AH20" s="64">
        <v>0</v>
      </c>
      <c r="AI20" s="51">
        <f t="shared" si="4"/>
        <v>5705783</v>
      </c>
      <c r="AJ20" s="64">
        <v>539644</v>
      </c>
      <c r="AK20" s="51">
        <f t="shared" si="5"/>
        <v>5166139</v>
      </c>
      <c r="AL20" s="39"/>
    </row>
    <row r="21" spans="1:38" ht="17.25" customHeight="1" x14ac:dyDescent="0.3">
      <c r="A21" s="3">
        <f t="shared" si="6"/>
        <v>17</v>
      </c>
      <c r="B21" s="41" t="s">
        <v>295</v>
      </c>
      <c r="C21" s="41">
        <v>15036</v>
      </c>
      <c r="D21" s="63" t="s">
        <v>260</v>
      </c>
      <c r="E21" s="128">
        <f t="shared" si="0"/>
        <v>1</v>
      </c>
      <c r="F21" s="64" t="s">
        <v>342</v>
      </c>
      <c r="G21" s="72">
        <v>173433</v>
      </c>
      <c r="H21" s="64">
        <v>8087</v>
      </c>
      <c r="I21" s="64">
        <v>5502</v>
      </c>
      <c r="J21" s="64">
        <v>119618</v>
      </c>
      <c r="K21" s="64">
        <v>175000</v>
      </c>
      <c r="L21" s="64">
        <v>0</v>
      </c>
      <c r="M21" s="64">
        <v>48779</v>
      </c>
      <c r="N21" s="64">
        <v>1121</v>
      </c>
      <c r="O21" s="64">
        <v>35767</v>
      </c>
      <c r="P21" s="64"/>
      <c r="Q21" s="65">
        <f t="shared" si="1"/>
        <v>567307</v>
      </c>
      <c r="R21" s="9"/>
      <c r="S21" s="64">
        <v>59483</v>
      </c>
      <c r="T21" s="64">
        <v>23920</v>
      </c>
      <c r="U21" s="64">
        <v>23489</v>
      </c>
      <c r="V21" s="64">
        <v>60954</v>
      </c>
      <c r="W21" s="64">
        <v>30576</v>
      </c>
      <c r="X21" s="64">
        <v>17556</v>
      </c>
      <c r="Y21" s="64">
        <v>12920</v>
      </c>
      <c r="Z21" s="64">
        <v>2530</v>
      </c>
      <c r="AA21" s="64"/>
      <c r="AB21" s="83">
        <f t="shared" si="2"/>
        <v>231428</v>
      </c>
      <c r="AC21" s="51">
        <f t="shared" si="3"/>
        <v>335879</v>
      </c>
      <c r="AD21" s="39"/>
      <c r="AE21" s="64">
        <v>4165399</v>
      </c>
      <c r="AF21" s="64">
        <v>29367</v>
      </c>
      <c r="AG21" s="64">
        <v>397987</v>
      </c>
      <c r="AH21" s="64">
        <v>1943</v>
      </c>
      <c r="AI21" s="51">
        <f t="shared" si="4"/>
        <v>4594696</v>
      </c>
      <c r="AJ21" s="64">
        <v>19849</v>
      </c>
      <c r="AK21" s="51">
        <f t="shared" si="5"/>
        <v>4574847</v>
      </c>
      <c r="AL21" s="39"/>
    </row>
    <row r="22" spans="1:38" ht="17.25" customHeight="1" x14ac:dyDescent="0.3">
      <c r="A22" s="3">
        <f t="shared" si="6"/>
        <v>18</v>
      </c>
      <c r="B22" s="41" t="s">
        <v>295</v>
      </c>
      <c r="C22" s="41">
        <v>9409</v>
      </c>
      <c r="D22" s="63" t="s">
        <v>261</v>
      </c>
      <c r="E22" s="128">
        <f t="shared" si="0"/>
        <v>1</v>
      </c>
      <c r="F22" s="64" t="s">
        <v>342</v>
      </c>
      <c r="G22" s="72">
        <v>94901</v>
      </c>
      <c r="H22" s="64">
        <v>0</v>
      </c>
      <c r="I22" s="64">
        <v>0</v>
      </c>
      <c r="J22" s="64">
        <v>0</v>
      </c>
      <c r="K22" s="64">
        <v>0</v>
      </c>
      <c r="L22" s="64">
        <v>9151</v>
      </c>
      <c r="M22" s="64">
        <v>14466</v>
      </c>
      <c r="N22" s="64">
        <v>8142</v>
      </c>
      <c r="O22" s="64">
        <v>39491</v>
      </c>
      <c r="P22" s="64"/>
      <c r="Q22" s="65">
        <f t="shared" si="1"/>
        <v>166151</v>
      </c>
      <c r="R22" s="9"/>
      <c r="S22" s="64">
        <v>60081</v>
      </c>
      <c r="T22" s="64">
        <v>15600</v>
      </c>
      <c r="U22" s="64">
        <v>4579</v>
      </c>
      <c r="V22" s="64">
        <v>16542</v>
      </c>
      <c r="W22" s="64">
        <v>24289</v>
      </c>
      <c r="X22" s="64">
        <v>47234</v>
      </c>
      <c r="Y22" s="64">
        <v>3855</v>
      </c>
      <c r="Z22" s="64">
        <v>4155</v>
      </c>
      <c r="AA22" s="64"/>
      <c r="AB22" s="83">
        <f t="shared" si="2"/>
        <v>176335</v>
      </c>
      <c r="AC22" s="51">
        <f t="shared" si="3"/>
        <v>-10184</v>
      </c>
      <c r="AD22" s="39"/>
      <c r="AE22" s="64">
        <v>1955000</v>
      </c>
      <c r="AF22" s="64">
        <v>22603</v>
      </c>
      <c r="AG22" s="64">
        <v>271664</v>
      </c>
      <c r="AH22" s="64">
        <v>2392</v>
      </c>
      <c r="AI22" s="51">
        <f t="shared" si="4"/>
        <v>2251659</v>
      </c>
      <c r="AJ22" s="64">
        <v>10518</v>
      </c>
      <c r="AK22" s="51">
        <f t="shared" si="5"/>
        <v>2241141</v>
      </c>
      <c r="AL22" s="39"/>
    </row>
    <row r="23" spans="1:38" ht="17.25" customHeight="1" x14ac:dyDescent="0.3">
      <c r="A23" s="3">
        <f t="shared" si="6"/>
        <v>19</v>
      </c>
      <c r="B23" s="41" t="s">
        <v>295</v>
      </c>
      <c r="C23" s="41">
        <v>9410</v>
      </c>
      <c r="D23" s="63" t="s">
        <v>262</v>
      </c>
      <c r="E23" s="128">
        <f t="shared" si="0"/>
        <v>1</v>
      </c>
      <c r="F23" s="64" t="s">
        <v>342</v>
      </c>
      <c r="G23" s="72">
        <v>113371</v>
      </c>
      <c r="H23" s="64">
        <v>0</v>
      </c>
      <c r="I23" s="64">
        <v>4702</v>
      </c>
      <c r="J23" s="64">
        <v>0</v>
      </c>
      <c r="K23" s="64">
        <v>15081</v>
      </c>
      <c r="L23" s="64">
        <v>6082</v>
      </c>
      <c r="M23" s="64">
        <v>46976</v>
      </c>
      <c r="N23" s="64">
        <v>244</v>
      </c>
      <c r="O23" s="64">
        <v>1792</v>
      </c>
      <c r="P23" s="64"/>
      <c r="Q23" s="65">
        <f t="shared" si="1"/>
        <v>188248</v>
      </c>
      <c r="R23" s="6"/>
      <c r="S23" s="64">
        <v>68926</v>
      </c>
      <c r="T23" s="64">
        <v>18240</v>
      </c>
      <c r="U23" s="64">
        <v>24544</v>
      </c>
      <c r="V23" s="64">
        <v>17281</v>
      </c>
      <c r="W23" s="64">
        <v>49158</v>
      </c>
      <c r="X23" s="64">
        <v>19298</v>
      </c>
      <c r="Y23" s="64">
        <v>3172</v>
      </c>
      <c r="Z23" s="64">
        <v>5859</v>
      </c>
      <c r="AA23" s="64"/>
      <c r="AB23" s="83">
        <f t="shared" si="2"/>
        <v>206478</v>
      </c>
      <c r="AC23" s="51">
        <f t="shared" si="3"/>
        <v>-18230</v>
      </c>
      <c r="AD23" s="39"/>
      <c r="AE23" s="64">
        <v>2012005</v>
      </c>
      <c r="AF23" s="64">
        <v>215768</v>
      </c>
      <c r="AG23" s="64">
        <v>16564</v>
      </c>
      <c r="AH23" s="64">
        <v>883</v>
      </c>
      <c r="AI23" s="51">
        <f t="shared" si="4"/>
        <v>2245220</v>
      </c>
      <c r="AJ23" s="64">
        <v>18816</v>
      </c>
      <c r="AK23" s="51">
        <f t="shared" si="5"/>
        <v>2226404</v>
      </c>
      <c r="AL23" s="39"/>
    </row>
    <row r="24" spans="1:38" ht="17.25" customHeight="1" x14ac:dyDescent="0.3">
      <c r="A24" s="3">
        <f t="shared" si="6"/>
        <v>20</v>
      </c>
      <c r="B24" s="41" t="s">
        <v>295</v>
      </c>
      <c r="C24" s="41">
        <v>9412</v>
      </c>
      <c r="D24" s="63" t="s">
        <v>85</v>
      </c>
      <c r="E24" s="128">
        <f t="shared" si="0"/>
        <v>1</v>
      </c>
      <c r="F24" s="64" t="s">
        <v>342</v>
      </c>
      <c r="G24" s="72">
        <v>411400</v>
      </c>
      <c r="H24" s="64">
        <v>759</v>
      </c>
      <c r="I24" s="64">
        <v>44404</v>
      </c>
      <c r="J24" s="64">
        <v>323349</v>
      </c>
      <c r="K24" s="64">
        <v>22</v>
      </c>
      <c r="L24" s="64"/>
      <c r="M24" s="64">
        <v>98451</v>
      </c>
      <c r="N24" s="64">
        <v>1089</v>
      </c>
      <c r="O24" s="64">
        <v>782</v>
      </c>
      <c r="P24" s="64">
        <v>25352</v>
      </c>
      <c r="Q24" s="65">
        <f t="shared" si="1"/>
        <v>905608</v>
      </c>
      <c r="R24" s="9"/>
      <c r="S24" s="64">
        <v>118906</v>
      </c>
      <c r="T24" s="64">
        <v>38740</v>
      </c>
      <c r="U24" s="64">
        <v>913</v>
      </c>
      <c r="V24" s="64">
        <v>112636</v>
      </c>
      <c r="W24" s="64">
        <v>63376</v>
      </c>
      <c r="X24" s="64">
        <v>93808</v>
      </c>
      <c r="Y24" s="64">
        <v>54077</v>
      </c>
      <c r="Z24" s="64">
        <v>62162</v>
      </c>
      <c r="AA24" s="64">
        <v>20440</v>
      </c>
      <c r="AB24" s="83">
        <f t="shared" si="2"/>
        <v>565058</v>
      </c>
      <c r="AC24" s="51">
        <f t="shared" si="3"/>
        <v>340550</v>
      </c>
      <c r="AD24" s="39"/>
      <c r="AE24" s="64">
        <v>4767574</v>
      </c>
      <c r="AF24" s="64">
        <v>186154</v>
      </c>
      <c r="AG24" s="64">
        <v>31227</v>
      </c>
      <c r="AH24" s="64">
        <v>8398</v>
      </c>
      <c r="AI24" s="51">
        <f t="shared" si="4"/>
        <v>4993353</v>
      </c>
      <c r="AJ24" s="64">
        <v>356171</v>
      </c>
      <c r="AK24" s="51">
        <f t="shared" si="5"/>
        <v>4637182</v>
      </c>
      <c r="AL24" s="39"/>
    </row>
    <row r="25" spans="1:38" ht="17.25" customHeight="1" x14ac:dyDescent="0.3">
      <c r="A25" s="3">
        <f t="shared" si="6"/>
        <v>21</v>
      </c>
      <c r="B25" s="41" t="s">
        <v>295</v>
      </c>
      <c r="C25" s="41">
        <v>9386</v>
      </c>
      <c r="D25" s="63" t="s">
        <v>78</v>
      </c>
      <c r="E25" s="128">
        <f t="shared" si="0"/>
        <v>1</v>
      </c>
      <c r="F25" s="64" t="s">
        <v>342</v>
      </c>
      <c r="G25" s="72">
        <v>124715</v>
      </c>
      <c r="H25" s="64">
        <v>827</v>
      </c>
      <c r="I25" s="64">
        <v>5825</v>
      </c>
      <c r="J25" s="64">
        <v>0</v>
      </c>
      <c r="K25" s="64">
        <v>18721</v>
      </c>
      <c r="L25" s="64">
        <v>0</v>
      </c>
      <c r="M25" s="64">
        <v>28555</v>
      </c>
      <c r="N25" s="64">
        <v>11757</v>
      </c>
      <c r="O25" s="64">
        <v>100</v>
      </c>
      <c r="P25" s="64">
        <v>478</v>
      </c>
      <c r="Q25" s="65">
        <f t="shared" si="1"/>
        <v>190978</v>
      </c>
      <c r="R25" s="9"/>
      <c r="S25" s="64">
        <v>73722</v>
      </c>
      <c r="T25" s="64">
        <v>18550</v>
      </c>
      <c r="U25" s="64"/>
      <c r="V25" s="64">
        <v>38546</v>
      </c>
      <c r="W25" s="64">
        <v>24771</v>
      </c>
      <c r="X25" s="64">
        <v>23403</v>
      </c>
      <c r="Y25" s="64">
        <v>7037</v>
      </c>
      <c r="Z25" s="64">
        <v>1542</v>
      </c>
      <c r="AA25" s="64"/>
      <c r="AB25" s="83">
        <f t="shared" si="2"/>
        <v>187571</v>
      </c>
      <c r="AC25" s="51">
        <f t="shared" si="3"/>
        <v>3407</v>
      </c>
      <c r="AD25" s="39"/>
      <c r="AE25" s="64">
        <v>1590000</v>
      </c>
      <c r="AF25" s="64">
        <v>59603</v>
      </c>
      <c r="AG25" s="64">
        <v>379682</v>
      </c>
      <c r="AH25" s="64">
        <v>237</v>
      </c>
      <c r="AI25" s="51">
        <f t="shared" si="4"/>
        <v>2029522</v>
      </c>
      <c r="AJ25" s="64">
        <v>12145</v>
      </c>
      <c r="AK25" s="51">
        <f t="shared" si="5"/>
        <v>2017377</v>
      </c>
      <c r="AL25" s="39"/>
    </row>
    <row r="26" spans="1:38" ht="17.25" customHeight="1" x14ac:dyDescent="0.3">
      <c r="A26" s="3">
        <f t="shared" si="6"/>
        <v>22</v>
      </c>
      <c r="B26" s="41" t="s">
        <v>295</v>
      </c>
      <c r="C26" s="41">
        <v>9387</v>
      </c>
      <c r="D26" s="63" t="s">
        <v>75</v>
      </c>
      <c r="E26" s="128">
        <f t="shared" si="0"/>
        <v>1</v>
      </c>
      <c r="F26" s="64" t="s">
        <v>342</v>
      </c>
      <c r="G26" s="72">
        <v>7668</v>
      </c>
      <c r="H26" s="64"/>
      <c r="I26" s="64">
        <v>0</v>
      </c>
      <c r="J26" s="64">
        <v>0</v>
      </c>
      <c r="K26" s="64"/>
      <c r="L26" s="64">
        <v>0</v>
      </c>
      <c r="M26" s="64">
        <v>15532</v>
      </c>
      <c r="N26" s="64">
        <v>38</v>
      </c>
      <c r="O26" s="64">
        <v>2274</v>
      </c>
      <c r="P26" s="64">
        <v>329</v>
      </c>
      <c r="Q26" s="65">
        <f t="shared" si="1"/>
        <v>25841</v>
      </c>
      <c r="R26" s="28"/>
      <c r="S26" s="64"/>
      <c r="T26" s="64"/>
      <c r="U26" s="64">
        <v>475</v>
      </c>
      <c r="V26" s="64">
        <v>1536</v>
      </c>
      <c r="W26" s="64">
        <v>15566</v>
      </c>
      <c r="X26" s="64">
        <v>5618</v>
      </c>
      <c r="Y26" s="64">
        <v>1030</v>
      </c>
      <c r="Z26" s="64"/>
      <c r="AA26" s="64">
        <v>1263</v>
      </c>
      <c r="AB26" s="83">
        <f t="shared" si="2"/>
        <v>25488</v>
      </c>
      <c r="AC26" s="51">
        <f t="shared" si="3"/>
        <v>353</v>
      </c>
      <c r="AD26" s="39"/>
      <c r="AE26" s="64">
        <v>595000</v>
      </c>
      <c r="AF26" s="64">
        <v>35829</v>
      </c>
      <c r="AG26" s="64">
        <v>17665</v>
      </c>
      <c r="AH26" s="64">
        <v>220</v>
      </c>
      <c r="AI26" s="51">
        <f t="shared" si="4"/>
        <v>648714</v>
      </c>
      <c r="AJ26" s="64">
        <v>75</v>
      </c>
      <c r="AK26" s="51">
        <f t="shared" si="5"/>
        <v>648639</v>
      </c>
      <c r="AL26" s="39"/>
    </row>
    <row r="27" spans="1:38" ht="17.25" customHeight="1" x14ac:dyDescent="0.3">
      <c r="A27" s="3">
        <f t="shared" si="6"/>
        <v>23</v>
      </c>
      <c r="B27" s="41" t="s">
        <v>295</v>
      </c>
      <c r="C27" s="41">
        <v>9413</v>
      </c>
      <c r="D27" s="63" t="s">
        <v>86</v>
      </c>
      <c r="E27" s="128">
        <f t="shared" si="0"/>
        <v>1</v>
      </c>
      <c r="F27" s="64" t="s">
        <v>342</v>
      </c>
      <c r="G27" s="72">
        <v>117976</v>
      </c>
      <c r="H27" s="64">
        <v>80</v>
      </c>
      <c r="I27" s="64"/>
      <c r="J27" s="64">
        <v>0</v>
      </c>
      <c r="K27" s="64"/>
      <c r="L27" s="64">
        <v>19509</v>
      </c>
      <c r="M27" s="64">
        <v>51875</v>
      </c>
      <c r="N27" s="64">
        <v>3514</v>
      </c>
      <c r="O27" s="64">
        <v>1552</v>
      </c>
      <c r="P27" s="64">
        <v>1835</v>
      </c>
      <c r="Q27" s="65">
        <f t="shared" si="1"/>
        <v>196341</v>
      </c>
      <c r="R27" s="9"/>
      <c r="S27" s="64">
        <v>58751</v>
      </c>
      <c r="T27" s="64">
        <v>20280</v>
      </c>
      <c r="U27" s="64">
        <v>6680</v>
      </c>
      <c r="V27" s="64">
        <v>19292</v>
      </c>
      <c r="W27" s="64">
        <v>58941</v>
      </c>
      <c r="X27" s="64">
        <v>20592</v>
      </c>
      <c r="Y27" s="64">
        <v>8852</v>
      </c>
      <c r="Z27" s="64">
        <v>11336</v>
      </c>
      <c r="AA27" s="64">
        <v>3347</v>
      </c>
      <c r="AB27" s="83">
        <f t="shared" si="2"/>
        <v>208071</v>
      </c>
      <c r="AC27" s="51">
        <f t="shared" si="3"/>
        <v>-11730</v>
      </c>
      <c r="AD27" s="39"/>
      <c r="AE27" s="64">
        <v>1696000</v>
      </c>
      <c r="AF27" s="64">
        <v>141435</v>
      </c>
      <c r="AG27" s="64">
        <v>150270</v>
      </c>
      <c r="AH27" s="64">
        <v>5673</v>
      </c>
      <c r="AI27" s="51">
        <f t="shared" si="4"/>
        <v>1993378</v>
      </c>
      <c r="AJ27" s="64">
        <v>30302</v>
      </c>
      <c r="AK27" s="51">
        <f t="shared" si="5"/>
        <v>1963076</v>
      </c>
      <c r="AL27" s="39"/>
    </row>
    <row r="28" spans="1:38" ht="17.25" customHeight="1" x14ac:dyDescent="0.3">
      <c r="A28" s="3">
        <f t="shared" si="6"/>
        <v>24</v>
      </c>
      <c r="B28" s="41" t="s">
        <v>295</v>
      </c>
      <c r="C28" s="41">
        <v>9390</v>
      </c>
      <c r="D28" s="63" t="s">
        <v>79</v>
      </c>
      <c r="E28" s="128">
        <f t="shared" si="0"/>
        <v>1</v>
      </c>
      <c r="F28" s="64" t="s">
        <v>342</v>
      </c>
      <c r="G28" s="72">
        <v>27770</v>
      </c>
      <c r="H28" s="64"/>
      <c r="I28" s="64"/>
      <c r="J28" s="64">
        <v>0</v>
      </c>
      <c r="K28" s="64">
        <v>0</v>
      </c>
      <c r="L28" s="64">
        <v>1060</v>
      </c>
      <c r="M28" s="64">
        <v>19984</v>
      </c>
      <c r="N28" s="64">
        <v>620</v>
      </c>
      <c r="O28" s="64"/>
      <c r="P28" s="64">
        <v>297</v>
      </c>
      <c r="Q28" s="65">
        <f t="shared" si="1"/>
        <v>49731</v>
      </c>
      <c r="R28" s="9"/>
      <c r="S28" s="64"/>
      <c r="T28" s="64"/>
      <c r="U28" s="64">
        <v>6495</v>
      </c>
      <c r="V28" s="64"/>
      <c r="W28" s="64">
        <v>26003</v>
      </c>
      <c r="X28" s="64">
        <v>13004</v>
      </c>
      <c r="Y28" s="64">
        <v>8959</v>
      </c>
      <c r="Z28" s="64">
        <v>6350</v>
      </c>
      <c r="AA28" s="64"/>
      <c r="AB28" s="83">
        <f t="shared" si="2"/>
        <v>60811</v>
      </c>
      <c r="AC28" s="51">
        <f t="shared" si="3"/>
        <v>-11080</v>
      </c>
      <c r="AD28" s="39"/>
      <c r="AE28" s="64">
        <v>1253910</v>
      </c>
      <c r="AF28" s="64">
        <v>127447</v>
      </c>
      <c r="AG28" s="64">
        <v>20486</v>
      </c>
      <c r="AH28" s="64">
        <v>621</v>
      </c>
      <c r="AI28" s="51">
        <f t="shared" si="4"/>
        <v>1402464</v>
      </c>
      <c r="AJ28" s="64"/>
      <c r="AK28" s="51">
        <f t="shared" si="5"/>
        <v>1402464</v>
      </c>
      <c r="AL28" s="39"/>
    </row>
    <row r="29" spans="1:38" ht="17.25" customHeight="1" x14ac:dyDescent="0.3">
      <c r="A29" s="3">
        <f t="shared" si="6"/>
        <v>25</v>
      </c>
      <c r="B29" s="41" t="s">
        <v>295</v>
      </c>
      <c r="C29" s="41">
        <v>9391</v>
      </c>
      <c r="D29" s="63" t="s">
        <v>76</v>
      </c>
      <c r="E29" s="128" t="str">
        <f t="shared" si="0"/>
        <v xml:space="preserve"> </v>
      </c>
      <c r="F29" s="64" t="s">
        <v>305</v>
      </c>
      <c r="G29" s="72">
        <v>29750</v>
      </c>
      <c r="H29" s="64">
        <v>0</v>
      </c>
      <c r="I29" s="64">
        <v>100</v>
      </c>
      <c r="J29" s="64">
        <v>0</v>
      </c>
      <c r="K29" s="64">
        <v>0</v>
      </c>
      <c r="L29" s="64">
        <v>0</v>
      </c>
      <c r="M29" s="64">
        <v>18589</v>
      </c>
      <c r="N29" s="64">
        <v>1650</v>
      </c>
      <c r="O29" s="64"/>
      <c r="P29" s="64">
        <v>443</v>
      </c>
      <c r="Q29" s="65">
        <f t="shared" si="1"/>
        <v>50532</v>
      </c>
      <c r="R29" s="6"/>
      <c r="S29" s="64">
        <v>0</v>
      </c>
      <c r="T29" s="64">
        <v>0</v>
      </c>
      <c r="U29" s="64">
        <v>4098</v>
      </c>
      <c r="V29" s="64"/>
      <c r="W29" s="64">
        <v>18581</v>
      </c>
      <c r="X29" s="64">
        <v>10283</v>
      </c>
      <c r="Y29" s="64">
        <v>15124</v>
      </c>
      <c r="Z29" s="64"/>
      <c r="AA29" s="64"/>
      <c r="AB29" s="83">
        <f t="shared" si="2"/>
        <v>48086</v>
      </c>
      <c r="AC29" s="51">
        <f t="shared" si="3"/>
        <v>2446</v>
      </c>
      <c r="AD29" s="39"/>
      <c r="AE29" s="64">
        <v>1248000</v>
      </c>
      <c r="AF29" s="64">
        <v>113503</v>
      </c>
      <c r="AG29" s="64">
        <v>52609</v>
      </c>
      <c r="AH29" s="64"/>
      <c r="AI29" s="51">
        <f t="shared" si="4"/>
        <v>1414112</v>
      </c>
      <c r="AJ29" s="64">
        <v>568</v>
      </c>
      <c r="AK29" s="51">
        <f t="shared" si="5"/>
        <v>1413544</v>
      </c>
      <c r="AL29" s="39"/>
    </row>
    <row r="30" spans="1:38" ht="17.25" customHeight="1" x14ac:dyDescent="0.3">
      <c r="A30" s="3">
        <f t="shared" si="6"/>
        <v>26</v>
      </c>
      <c r="B30" s="41" t="s">
        <v>295</v>
      </c>
      <c r="C30" s="41">
        <v>9392</v>
      </c>
      <c r="D30" s="63" t="s">
        <v>77</v>
      </c>
      <c r="E30" s="128">
        <f t="shared" si="0"/>
        <v>1</v>
      </c>
      <c r="F30" s="64" t="s">
        <v>342</v>
      </c>
      <c r="G30" s="72">
        <v>93534</v>
      </c>
      <c r="H30" s="64">
        <v>145</v>
      </c>
      <c r="I30" s="64"/>
      <c r="J30" s="64">
        <v>0</v>
      </c>
      <c r="K30" s="64"/>
      <c r="L30" s="64">
        <v>0</v>
      </c>
      <c r="M30" s="64">
        <v>5764</v>
      </c>
      <c r="N30" s="64">
        <v>730</v>
      </c>
      <c r="O30" s="64"/>
      <c r="P30" s="64"/>
      <c r="Q30" s="65">
        <f t="shared" si="1"/>
        <v>100173</v>
      </c>
      <c r="R30" s="6"/>
      <c r="S30" s="64">
        <v>64684</v>
      </c>
      <c r="T30" s="64">
        <v>3284</v>
      </c>
      <c r="U30" s="64">
        <v>4626</v>
      </c>
      <c r="V30" s="64"/>
      <c r="W30" s="64">
        <v>14192</v>
      </c>
      <c r="X30" s="64">
        <v>767</v>
      </c>
      <c r="Y30" s="64">
        <v>3650</v>
      </c>
      <c r="Z30" s="64">
        <v>250</v>
      </c>
      <c r="AA30" s="64">
        <v>10403</v>
      </c>
      <c r="AB30" s="83">
        <f t="shared" si="2"/>
        <v>101856</v>
      </c>
      <c r="AC30" s="51">
        <f t="shared" si="3"/>
        <v>-1683</v>
      </c>
      <c r="AD30" s="39"/>
      <c r="AE30" s="64">
        <v>1720500</v>
      </c>
      <c r="AF30" s="64"/>
      <c r="AG30" s="64">
        <v>361500</v>
      </c>
      <c r="AH30" s="64">
        <v>0</v>
      </c>
      <c r="AI30" s="51">
        <f t="shared" si="4"/>
        <v>2082000</v>
      </c>
      <c r="AJ30" s="64">
        <v>0</v>
      </c>
      <c r="AK30" s="51">
        <f t="shared" si="5"/>
        <v>2082000</v>
      </c>
      <c r="AL30" s="39"/>
    </row>
    <row r="31" spans="1:38" ht="17.25" customHeight="1" x14ac:dyDescent="0.3">
      <c r="A31" s="3">
        <f t="shared" si="6"/>
        <v>27</v>
      </c>
      <c r="B31" s="41" t="s">
        <v>295</v>
      </c>
      <c r="C31" s="41">
        <v>9415</v>
      </c>
      <c r="D31" s="63" t="s">
        <v>81</v>
      </c>
      <c r="E31" s="128">
        <f t="shared" si="0"/>
        <v>1</v>
      </c>
      <c r="F31" s="64" t="s">
        <v>342</v>
      </c>
      <c r="G31" s="72">
        <v>192053</v>
      </c>
      <c r="H31" s="64"/>
      <c r="I31" s="64">
        <v>0</v>
      </c>
      <c r="J31" s="64"/>
      <c r="K31" s="64">
        <v>19762</v>
      </c>
      <c r="L31" s="64"/>
      <c r="M31" s="64">
        <v>29490</v>
      </c>
      <c r="N31" s="64">
        <v>3263</v>
      </c>
      <c r="O31" s="64">
        <v>79316</v>
      </c>
      <c r="P31" s="64"/>
      <c r="Q31" s="65">
        <f t="shared" si="1"/>
        <v>323884</v>
      </c>
      <c r="R31" s="6"/>
      <c r="S31" s="64">
        <v>120393</v>
      </c>
      <c r="T31" s="64"/>
      <c r="U31" s="64"/>
      <c r="V31" s="64">
        <v>4659</v>
      </c>
      <c r="W31" s="64">
        <v>52886</v>
      </c>
      <c r="X31" s="64">
        <v>77932</v>
      </c>
      <c r="Y31" s="64">
        <v>38659</v>
      </c>
      <c r="Z31" s="64">
        <v>9257</v>
      </c>
      <c r="AA31" s="64"/>
      <c r="AB31" s="83">
        <f t="shared" si="2"/>
        <v>303786</v>
      </c>
      <c r="AC31" s="51">
        <f t="shared" si="3"/>
        <v>20098</v>
      </c>
      <c r="AD31" s="39"/>
      <c r="AE31" s="64">
        <v>5203371</v>
      </c>
      <c r="AF31" s="64">
        <v>71468</v>
      </c>
      <c r="AG31" s="64">
        <v>115150</v>
      </c>
      <c r="AH31" s="64"/>
      <c r="AI31" s="51">
        <f t="shared" si="4"/>
        <v>5389989</v>
      </c>
      <c r="AJ31" s="64">
        <v>16180</v>
      </c>
      <c r="AK31" s="51">
        <f t="shared" si="5"/>
        <v>5373809</v>
      </c>
      <c r="AL31" s="39"/>
    </row>
    <row r="32" spans="1:38" s="7" customFormat="1" ht="17.25" customHeight="1" x14ac:dyDescent="0.3">
      <c r="A32" s="202" t="s">
        <v>332</v>
      </c>
      <c r="B32" s="202"/>
      <c r="C32" s="202"/>
      <c r="D32" s="202"/>
      <c r="E32" s="128" t="str">
        <f t="shared" si="0"/>
        <v xml:space="preserve"> </v>
      </c>
      <c r="F32" s="117"/>
      <c r="G32" s="98">
        <f>SUM(G5:G31)</f>
        <v>3099458</v>
      </c>
      <c r="H32" s="98">
        <f t="shared" ref="H32:P32" si="7">SUM(H5:H31)</f>
        <v>24495</v>
      </c>
      <c r="I32" s="98">
        <f t="shared" si="7"/>
        <v>141474</v>
      </c>
      <c r="J32" s="98">
        <f t="shared" si="7"/>
        <v>573601</v>
      </c>
      <c r="K32" s="98">
        <f t="shared" si="7"/>
        <v>316711</v>
      </c>
      <c r="L32" s="98">
        <f t="shared" si="7"/>
        <v>186389</v>
      </c>
      <c r="M32" s="98">
        <f t="shared" si="7"/>
        <v>870885</v>
      </c>
      <c r="N32" s="98">
        <f t="shared" si="7"/>
        <v>182444</v>
      </c>
      <c r="O32" s="98">
        <f t="shared" si="7"/>
        <v>316025</v>
      </c>
      <c r="P32" s="98">
        <f t="shared" si="7"/>
        <v>116815</v>
      </c>
      <c r="Q32" s="148">
        <f>SUM(Q5:Q31)</f>
        <v>5828297</v>
      </c>
      <c r="R32" s="31"/>
      <c r="S32" s="30">
        <f>SUM(S5:S31)</f>
        <v>1448306</v>
      </c>
      <c r="T32" s="30">
        <f t="shared" ref="T32:AA32" si="8">SUM(T5:T31)</f>
        <v>241131</v>
      </c>
      <c r="U32" s="30">
        <f t="shared" si="8"/>
        <v>244846</v>
      </c>
      <c r="V32" s="30">
        <f t="shared" si="8"/>
        <v>615107</v>
      </c>
      <c r="W32" s="30">
        <f t="shared" si="8"/>
        <v>1044751</v>
      </c>
      <c r="X32" s="30">
        <f t="shared" si="8"/>
        <v>717265</v>
      </c>
      <c r="Y32" s="30">
        <f t="shared" si="8"/>
        <v>263588</v>
      </c>
      <c r="Z32" s="30">
        <f t="shared" si="8"/>
        <v>126231</v>
      </c>
      <c r="AA32" s="30">
        <f t="shared" si="8"/>
        <v>106408</v>
      </c>
      <c r="AB32" s="83">
        <f>SUM(AB5:AB31)</f>
        <v>4807633</v>
      </c>
      <c r="AC32" s="51">
        <f t="shared" si="3"/>
        <v>1020664</v>
      </c>
      <c r="AD32" s="35"/>
      <c r="AE32" s="30">
        <f>SUM(AE5:AE31)</f>
        <v>54049502</v>
      </c>
      <c r="AF32" s="30">
        <f t="shared" ref="AF32:AH32" si="9">SUM(AF5:AF31)</f>
        <v>2498877</v>
      </c>
      <c r="AG32" s="30">
        <f t="shared" si="9"/>
        <v>17912800</v>
      </c>
      <c r="AH32" s="30">
        <f t="shared" si="9"/>
        <v>60115</v>
      </c>
      <c r="AI32" s="146">
        <f>SUM(AI5:AI31)</f>
        <v>74521294</v>
      </c>
      <c r="AJ32" s="30">
        <f>SUM(AJ5:AJ31)</f>
        <v>1583158</v>
      </c>
      <c r="AK32" s="146">
        <f>SUM(AK5:AK31)</f>
        <v>72938136</v>
      </c>
      <c r="AL32" s="77"/>
    </row>
    <row r="33" spans="1:40" s="7" customFormat="1" ht="17.25" customHeight="1" x14ac:dyDescent="0.3">
      <c r="A33" s="196" t="s">
        <v>323</v>
      </c>
      <c r="B33" s="197"/>
      <c r="C33" s="197"/>
      <c r="D33" s="197"/>
      <c r="E33" s="128" t="str">
        <f t="shared" si="0"/>
        <v xml:space="preserve"> </v>
      </c>
      <c r="F33" s="117"/>
      <c r="G33" s="116">
        <v>3159363.58</v>
      </c>
      <c r="H33" s="96">
        <v>69336</v>
      </c>
      <c r="I33" s="96">
        <v>133580</v>
      </c>
      <c r="J33" s="96">
        <v>86313</v>
      </c>
      <c r="K33" s="96">
        <v>140303</v>
      </c>
      <c r="L33" s="96">
        <v>171880</v>
      </c>
      <c r="M33" s="96">
        <v>803181</v>
      </c>
      <c r="N33" s="96">
        <v>218281</v>
      </c>
      <c r="O33" s="96">
        <v>310016</v>
      </c>
      <c r="P33" s="96">
        <v>185868.85</v>
      </c>
      <c r="Q33" s="83">
        <v>5278122.43</v>
      </c>
      <c r="R33" s="92"/>
      <c r="S33" s="96">
        <v>1305363</v>
      </c>
      <c r="T33" s="96">
        <v>254385</v>
      </c>
      <c r="U33" s="96">
        <v>401210</v>
      </c>
      <c r="V33" s="96">
        <v>661599</v>
      </c>
      <c r="W33" s="96">
        <v>1079201</v>
      </c>
      <c r="X33" s="96">
        <v>686863</v>
      </c>
      <c r="Y33" s="96">
        <v>229663.85</v>
      </c>
      <c r="Z33" s="96">
        <v>105311</v>
      </c>
      <c r="AA33" s="96">
        <v>170014</v>
      </c>
      <c r="AB33" s="83">
        <v>4893609.8499999996</v>
      </c>
      <c r="AC33" s="51">
        <v>384512.58000000007</v>
      </c>
      <c r="AD33" s="97"/>
      <c r="AE33" s="96">
        <v>56317153</v>
      </c>
      <c r="AF33" s="96">
        <v>2463641</v>
      </c>
      <c r="AG33" s="96">
        <v>17214276</v>
      </c>
      <c r="AH33" s="96">
        <v>60969</v>
      </c>
      <c r="AI33" s="83">
        <v>76056039</v>
      </c>
      <c r="AJ33" s="96">
        <v>1635497</v>
      </c>
      <c r="AK33" s="83">
        <v>74420542</v>
      </c>
      <c r="AL33" s="77"/>
      <c r="AM33" s="97"/>
      <c r="AN33" s="97"/>
    </row>
    <row r="34" spans="1:40" s="7" customFormat="1" ht="17.25" customHeight="1" x14ac:dyDescent="0.3">
      <c r="A34" s="198" t="s">
        <v>333</v>
      </c>
      <c r="B34" s="199"/>
      <c r="C34" s="199"/>
      <c r="D34" s="199"/>
      <c r="E34" s="128" t="str">
        <f t="shared" si="0"/>
        <v xml:space="preserve"> </v>
      </c>
      <c r="F34" s="118"/>
      <c r="G34" s="66">
        <f t="shared" ref="G34:AJ34" si="10">+G32/G33</f>
        <v>0.98103871919673136</v>
      </c>
      <c r="H34" s="40">
        <f t="shared" si="10"/>
        <v>0.3532796815507096</v>
      </c>
      <c r="I34" s="40">
        <f t="shared" si="10"/>
        <v>1.0590956730049408</v>
      </c>
      <c r="J34" s="40">
        <f t="shared" si="10"/>
        <v>6.645592205113946</v>
      </c>
      <c r="K34" s="40">
        <f t="shared" si="10"/>
        <v>2.2573359087118594</v>
      </c>
      <c r="L34" s="40">
        <f t="shared" si="10"/>
        <v>1.0844135443332557</v>
      </c>
      <c r="M34" s="40">
        <f t="shared" si="10"/>
        <v>1.0842948227111946</v>
      </c>
      <c r="N34" s="40">
        <f t="shared" si="10"/>
        <v>0.83582171604491462</v>
      </c>
      <c r="O34" s="40">
        <f t="shared" si="10"/>
        <v>1.0193828705615193</v>
      </c>
      <c r="P34" s="40">
        <f t="shared" si="10"/>
        <v>0.62848078093774185</v>
      </c>
      <c r="Q34" s="52">
        <f t="shared" si="10"/>
        <v>1.1042367958107406</v>
      </c>
      <c r="R34" s="79"/>
      <c r="S34" s="40">
        <f t="shared" si="10"/>
        <v>1.1095044060541015</v>
      </c>
      <c r="T34" s="40">
        <f t="shared" si="10"/>
        <v>0.94789787133675329</v>
      </c>
      <c r="U34" s="40">
        <v>0</v>
      </c>
      <c r="V34" s="40">
        <f t="shared" si="10"/>
        <v>0.92972782606987014</v>
      </c>
      <c r="W34" s="40">
        <f t="shared" si="10"/>
        <v>0.96807823565767637</v>
      </c>
      <c r="X34" s="40">
        <f t="shared" si="10"/>
        <v>1.0442621017582836</v>
      </c>
      <c r="Y34" s="40">
        <f t="shared" si="10"/>
        <v>1.1477121889230717</v>
      </c>
      <c r="Z34" s="40">
        <v>0</v>
      </c>
      <c r="AA34" s="40">
        <f t="shared" si="10"/>
        <v>0.62587786888138619</v>
      </c>
      <c r="AB34" s="147">
        <f>+AB32/AB33</f>
        <v>0.98243079186216697</v>
      </c>
      <c r="AC34" s="147">
        <f>+AC32/AC33*-1</f>
        <v>-2.6544359094831171</v>
      </c>
      <c r="AD34" s="37"/>
      <c r="AE34" s="40">
        <f t="shared" si="10"/>
        <v>0.95973427491975671</v>
      </c>
      <c r="AF34" s="66">
        <f t="shared" si="10"/>
        <v>1.0143024085083825</v>
      </c>
      <c r="AG34" s="40">
        <f t="shared" si="10"/>
        <v>1.0405781805752388</v>
      </c>
      <c r="AH34" s="40">
        <f t="shared" si="10"/>
        <v>0.98599288162836851</v>
      </c>
      <c r="AI34" s="52">
        <f>+AI32/AI33</f>
        <v>0.97982086603274199</v>
      </c>
      <c r="AJ34" s="40">
        <f t="shared" si="10"/>
        <v>0.96799810699744482</v>
      </c>
      <c r="AK34" s="52">
        <f>+AK32/AK33</f>
        <v>0.98008068793694081</v>
      </c>
      <c r="AL34" s="77"/>
    </row>
    <row r="35" spans="1:40" x14ac:dyDescent="0.25">
      <c r="U35"/>
      <c r="V35"/>
      <c r="W35"/>
      <c r="X35"/>
      <c r="Y35"/>
      <c r="Z35"/>
      <c r="AA35"/>
    </row>
    <row r="36" spans="1:40" ht="13" x14ac:dyDescent="0.3">
      <c r="D36" s="149" t="s">
        <v>334</v>
      </c>
      <c r="E36" s="149"/>
      <c r="F36" s="35">
        <f>SUM(E5:E31)</f>
        <v>23</v>
      </c>
      <c r="U36"/>
      <c r="V36"/>
      <c r="W36"/>
      <c r="X36"/>
      <c r="Y36"/>
      <c r="Z36"/>
      <c r="AA36"/>
    </row>
    <row r="37" spans="1:40" ht="13" x14ac:dyDescent="0.3">
      <c r="D37" s="149" t="s">
        <v>325</v>
      </c>
      <c r="E37" s="149"/>
      <c r="F37" s="150">
        <f>+F36/A31</f>
        <v>0.85185185185185186</v>
      </c>
      <c r="U37"/>
      <c r="V37"/>
      <c r="W37"/>
      <c r="X37"/>
      <c r="Y37"/>
      <c r="Z37"/>
      <c r="AA37"/>
    </row>
    <row r="38" spans="1:40" x14ac:dyDescent="0.25">
      <c r="D38"/>
      <c r="E38"/>
      <c r="U38"/>
      <c r="V38"/>
      <c r="W38"/>
      <c r="X38"/>
      <c r="Y38"/>
      <c r="Z38"/>
      <c r="AA38"/>
    </row>
    <row r="39" spans="1:40" x14ac:dyDescent="0.25">
      <c r="D39"/>
      <c r="E39"/>
      <c r="U39"/>
      <c r="V39"/>
      <c r="W39"/>
      <c r="X39"/>
      <c r="Y39"/>
      <c r="Z39"/>
      <c r="AA39"/>
    </row>
    <row r="40" spans="1:40" x14ac:dyDescent="0.25">
      <c r="D40"/>
      <c r="E40"/>
      <c r="U40"/>
      <c r="V40"/>
      <c r="W40"/>
      <c r="X40"/>
      <c r="Y40"/>
      <c r="Z40"/>
      <c r="AA40"/>
    </row>
    <row r="41" spans="1:40" x14ac:dyDescent="0.25">
      <c r="D41"/>
      <c r="E41"/>
      <c r="U41"/>
      <c r="V41"/>
      <c r="W41"/>
      <c r="X41"/>
      <c r="Y41"/>
      <c r="Z41"/>
      <c r="AA41"/>
    </row>
    <row r="42" spans="1:40" x14ac:dyDescent="0.25">
      <c r="D42"/>
      <c r="E42"/>
      <c r="U42"/>
      <c r="V42"/>
      <c r="W42"/>
      <c r="X42"/>
      <c r="Y42"/>
      <c r="Z42"/>
      <c r="AA42"/>
    </row>
    <row r="43" spans="1:40" x14ac:dyDescent="0.25">
      <c r="D43"/>
      <c r="E43"/>
      <c r="U43"/>
      <c r="V43"/>
      <c r="W43"/>
      <c r="X43"/>
      <c r="Y43"/>
      <c r="Z43"/>
      <c r="AA43"/>
    </row>
    <row r="44" spans="1:40" x14ac:dyDescent="0.25">
      <c r="D44"/>
      <c r="E44"/>
      <c r="U44"/>
      <c r="V44"/>
      <c r="W44"/>
      <c r="X44"/>
      <c r="Y44"/>
      <c r="Z44"/>
      <c r="AA44"/>
    </row>
    <row r="45" spans="1:40" x14ac:dyDescent="0.25">
      <c r="D45"/>
      <c r="E45"/>
      <c r="U45"/>
      <c r="V45"/>
      <c r="W45"/>
      <c r="X45"/>
      <c r="Y45"/>
      <c r="Z45"/>
      <c r="AA45"/>
    </row>
    <row r="46" spans="1:40" x14ac:dyDescent="0.25">
      <c r="D46"/>
      <c r="E46"/>
      <c r="U46"/>
      <c r="V46"/>
      <c r="W46"/>
      <c r="X46"/>
      <c r="Y46"/>
      <c r="Z46"/>
      <c r="AA46"/>
    </row>
    <row r="47" spans="1:40" x14ac:dyDescent="0.25">
      <c r="D47"/>
      <c r="E47"/>
      <c r="U47"/>
      <c r="V47"/>
      <c r="W47"/>
      <c r="X47"/>
      <c r="Y47"/>
      <c r="Z47"/>
      <c r="AA47"/>
    </row>
    <row r="48" spans="1:40" x14ac:dyDescent="0.25">
      <c r="D48"/>
      <c r="E48"/>
      <c r="U48"/>
      <c r="V48"/>
      <c r="W48"/>
      <c r="X48"/>
      <c r="Y48"/>
      <c r="Z48"/>
      <c r="AA48"/>
    </row>
    <row r="49" spans="4:27" x14ac:dyDescent="0.25">
      <c r="D49"/>
      <c r="E49"/>
      <c r="U49"/>
      <c r="V49"/>
      <c r="W49"/>
      <c r="X49"/>
      <c r="Y49"/>
      <c r="Z49"/>
      <c r="AA49"/>
    </row>
    <row r="50" spans="4:27" x14ac:dyDescent="0.25">
      <c r="D50"/>
      <c r="E50"/>
      <c r="U50"/>
      <c r="V50"/>
      <c r="W50"/>
      <c r="X50"/>
      <c r="Y50"/>
      <c r="Z50"/>
      <c r="AA50"/>
    </row>
    <row r="51" spans="4:27" x14ac:dyDescent="0.25">
      <c r="D51"/>
      <c r="E51"/>
      <c r="U51"/>
      <c r="V51"/>
      <c r="W51"/>
      <c r="X51"/>
      <c r="Y51"/>
      <c r="Z51"/>
      <c r="AA51"/>
    </row>
    <row r="52" spans="4:27" x14ac:dyDescent="0.25">
      <c r="D52"/>
      <c r="E52"/>
      <c r="U52"/>
      <c r="V52"/>
      <c r="W52"/>
      <c r="X52"/>
      <c r="Y52"/>
      <c r="Z52"/>
      <c r="AA52"/>
    </row>
    <row r="53" spans="4:27" x14ac:dyDescent="0.25">
      <c r="D53"/>
      <c r="E53"/>
      <c r="U53"/>
      <c r="V53"/>
      <c r="W53"/>
      <c r="X53"/>
      <c r="Y53"/>
      <c r="Z53"/>
      <c r="AA53"/>
    </row>
    <row r="54" spans="4:27" x14ac:dyDescent="0.25">
      <c r="D54"/>
      <c r="E54"/>
      <c r="U54"/>
      <c r="V54"/>
      <c r="W54"/>
      <c r="X54"/>
      <c r="Y54"/>
      <c r="Z54"/>
      <c r="AA54"/>
    </row>
    <row r="55" spans="4:27" x14ac:dyDescent="0.25">
      <c r="D55"/>
      <c r="E55"/>
      <c r="U55"/>
      <c r="V55"/>
      <c r="W55"/>
      <c r="X55"/>
      <c r="Y55"/>
      <c r="Z55"/>
      <c r="AA55"/>
    </row>
    <row r="56" spans="4:27" x14ac:dyDescent="0.25">
      <c r="D56"/>
      <c r="E56"/>
      <c r="U56"/>
      <c r="V56"/>
      <c r="W56"/>
      <c r="X56"/>
      <c r="Y56"/>
      <c r="Z56"/>
      <c r="AA56"/>
    </row>
    <row r="57" spans="4:27" x14ac:dyDescent="0.25">
      <c r="D57"/>
      <c r="E57"/>
      <c r="U57"/>
      <c r="V57"/>
      <c r="W57"/>
      <c r="X57"/>
      <c r="Y57"/>
      <c r="Z57"/>
      <c r="AA57"/>
    </row>
    <row r="58" spans="4:27" x14ac:dyDescent="0.25">
      <c r="D58"/>
      <c r="E58"/>
      <c r="U58"/>
      <c r="V58"/>
      <c r="W58"/>
      <c r="X58"/>
      <c r="Y58"/>
      <c r="Z58"/>
      <c r="AA58"/>
    </row>
    <row r="59" spans="4:27" x14ac:dyDescent="0.25">
      <c r="D59"/>
      <c r="E59"/>
      <c r="U59"/>
      <c r="V59"/>
      <c r="W59"/>
      <c r="X59"/>
      <c r="Y59"/>
      <c r="Z59"/>
      <c r="AA59"/>
    </row>
    <row r="60" spans="4:27" x14ac:dyDescent="0.25">
      <c r="D60"/>
      <c r="E60"/>
      <c r="U60"/>
      <c r="V60"/>
      <c r="W60"/>
      <c r="X60"/>
      <c r="Y60"/>
      <c r="Z60"/>
      <c r="AA60"/>
    </row>
    <row r="61" spans="4:27" x14ac:dyDescent="0.25">
      <c r="D61"/>
      <c r="E61"/>
      <c r="U61"/>
      <c r="V61"/>
      <c r="W61"/>
      <c r="X61"/>
      <c r="Y61"/>
      <c r="Z61"/>
      <c r="AA61"/>
    </row>
    <row r="62" spans="4:27" x14ac:dyDescent="0.25">
      <c r="D62"/>
      <c r="E62"/>
      <c r="U62"/>
      <c r="V62"/>
      <c r="W62"/>
      <c r="X62"/>
      <c r="Y62"/>
      <c r="Z62"/>
      <c r="AA62"/>
    </row>
    <row r="63" spans="4:27" x14ac:dyDescent="0.25">
      <c r="D63"/>
      <c r="E63"/>
      <c r="U63"/>
      <c r="V63"/>
      <c r="W63"/>
      <c r="X63"/>
      <c r="Y63"/>
      <c r="Z63"/>
      <c r="AA63"/>
    </row>
    <row r="64" spans="4:27" x14ac:dyDescent="0.25">
      <c r="D64"/>
      <c r="E64"/>
      <c r="U64"/>
      <c r="V64"/>
      <c r="W64"/>
      <c r="X64"/>
      <c r="Y64"/>
      <c r="Z64"/>
      <c r="AA64"/>
    </row>
    <row r="65" spans="4:27" x14ac:dyDescent="0.25">
      <c r="D65"/>
      <c r="E65"/>
      <c r="U65"/>
      <c r="V65"/>
      <c r="W65"/>
      <c r="X65"/>
      <c r="Y65"/>
      <c r="Z65"/>
      <c r="AA65"/>
    </row>
    <row r="66" spans="4:27" x14ac:dyDescent="0.25">
      <c r="D66"/>
      <c r="E66"/>
      <c r="U66"/>
      <c r="V66"/>
      <c r="W66"/>
      <c r="X66"/>
      <c r="Y66"/>
      <c r="Z66"/>
      <c r="AA66"/>
    </row>
    <row r="67" spans="4:27" x14ac:dyDescent="0.25">
      <c r="D67"/>
      <c r="E67"/>
      <c r="U67"/>
      <c r="V67"/>
      <c r="W67"/>
      <c r="X67"/>
      <c r="Y67"/>
      <c r="Z67"/>
      <c r="AA67"/>
    </row>
    <row r="68" spans="4:27" x14ac:dyDescent="0.25">
      <c r="D68"/>
      <c r="E68"/>
      <c r="U68"/>
      <c r="V68"/>
      <c r="W68"/>
      <c r="X68"/>
      <c r="Y68"/>
      <c r="Z68"/>
      <c r="AA68"/>
    </row>
    <row r="69" spans="4:27" x14ac:dyDescent="0.25">
      <c r="D69"/>
      <c r="E69"/>
      <c r="U69"/>
      <c r="V69"/>
      <c r="W69"/>
      <c r="X69"/>
      <c r="Y69"/>
      <c r="Z69"/>
      <c r="AA69"/>
    </row>
    <row r="70" spans="4:27" x14ac:dyDescent="0.25">
      <c r="D70"/>
      <c r="E70"/>
      <c r="U70"/>
      <c r="V70"/>
      <c r="W70"/>
      <c r="X70"/>
      <c r="Y70"/>
      <c r="Z70"/>
      <c r="AA70"/>
    </row>
    <row r="71" spans="4:27" x14ac:dyDescent="0.25">
      <c r="D71"/>
      <c r="E71"/>
      <c r="U71"/>
      <c r="V71"/>
      <c r="W71"/>
      <c r="X71"/>
      <c r="Y71"/>
      <c r="Z71"/>
      <c r="AA71"/>
    </row>
    <row r="72" spans="4:27" x14ac:dyDescent="0.25">
      <c r="D72"/>
      <c r="E72"/>
      <c r="U72"/>
      <c r="V72"/>
      <c r="W72"/>
      <c r="X72"/>
      <c r="Y72"/>
      <c r="Z72"/>
      <c r="AA72"/>
    </row>
    <row r="73" spans="4:27" x14ac:dyDescent="0.25">
      <c r="D73"/>
      <c r="E73"/>
      <c r="U73"/>
      <c r="V73"/>
      <c r="W73"/>
      <c r="X73"/>
      <c r="Y73"/>
      <c r="Z73"/>
      <c r="AA73"/>
    </row>
    <row r="74" spans="4:27" x14ac:dyDescent="0.25">
      <c r="D74"/>
      <c r="E74"/>
      <c r="U74"/>
      <c r="V74"/>
      <c r="W74"/>
      <c r="X74"/>
      <c r="Y74"/>
      <c r="Z74"/>
      <c r="AA74"/>
    </row>
    <row r="75" spans="4:27" x14ac:dyDescent="0.25">
      <c r="D75"/>
      <c r="E75"/>
      <c r="U75"/>
      <c r="V75"/>
      <c r="W75"/>
      <c r="X75"/>
      <c r="Y75"/>
      <c r="Z75"/>
      <c r="AA75"/>
    </row>
    <row r="76" spans="4:27" x14ac:dyDescent="0.25">
      <c r="D76"/>
      <c r="E76"/>
      <c r="U76"/>
      <c r="V76"/>
      <c r="W76"/>
      <c r="X76"/>
      <c r="Y76"/>
      <c r="Z76"/>
      <c r="AA76"/>
    </row>
    <row r="77" spans="4:27" x14ac:dyDescent="0.25">
      <c r="D77"/>
      <c r="E77"/>
      <c r="U77"/>
      <c r="V77"/>
      <c r="W77"/>
      <c r="X77"/>
      <c r="Y77"/>
      <c r="Z77"/>
      <c r="AA77"/>
    </row>
    <row r="78" spans="4:27" x14ac:dyDescent="0.25">
      <c r="D78"/>
      <c r="E78"/>
      <c r="U78"/>
      <c r="V78"/>
      <c r="W78"/>
      <c r="X78"/>
      <c r="Y78"/>
      <c r="Z78"/>
      <c r="AA78"/>
    </row>
    <row r="79" spans="4:27" x14ac:dyDescent="0.25">
      <c r="D79"/>
      <c r="E79"/>
      <c r="U79"/>
      <c r="V79"/>
      <c r="W79"/>
      <c r="X79"/>
      <c r="Y79"/>
      <c r="Z79"/>
      <c r="AA79"/>
    </row>
    <row r="80" spans="4:27" x14ac:dyDescent="0.25">
      <c r="D80"/>
      <c r="E80"/>
      <c r="U80"/>
      <c r="V80"/>
      <c r="W80"/>
      <c r="X80"/>
      <c r="Y80"/>
      <c r="Z80"/>
      <c r="AA80"/>
    </row>
    <row r="81" spans="4:27" x14ac:dyDescent="0.25">
      <c r="D81"/>
      <c r="E81"/>
      <c r="U81"/>
      <c r="V81"/>
      <c r="W81"/>
      <c r="X81"/>
      <c r="Y81"/>
      <c r="Z81"/>
      <c r="AA81"/>
    </row>
    <row r="82" spans="4:27" x14ac:dyDescent="0.25">
      <c r="D82"/>
      <c r="E82"/>
      <c r="U82"/>
      <c r="V82"/>
      <c r="W82"/>
      <c r="X82"/>
      <c r="Y82"/>
      <c r="Z82"/>
      <c r="AA82"/>
    </row>
    <row r="83" spans="4:27" x14ac:dyDescent="0.25">
      <c r="D83"/>
      <c r="E83"/>
      <c r="U83"/>
      <c r="V83"/>
      <c r="W83"/>
      <c r="X83"/>
      <c r="Y83"/>
      <c r="Z83"/>
      <c r="AA83"/>
    </row>
    <row r="84" spans="4:27" x14ac:dyDescent="0.25">
      <c r="D84"/>
      <c r="E84"/>
      <c r="U84"/>
      <c r="V84"/>
      <c r="W84"/>
      <c r="X84"/>
      <c r="Y84"/>
      <c r="Z84"/>
      <c r="AA84"/>
    </row>
    <row r="85" spans="4:27" x14ac:dyDescent="0.25">
      <c r="D85"/>
      <c r="E85"/>
      <c r="U85"/>
      <c r="V85"/>
      <c r="W85"/>
      <c r="X85"/>
      <c r="Y85"/>
      <c r="Z85"/>
      <c r="AA85"/>
    </row>
    <row r="86" spans="4:27" x14ac:dyDescent="0.25">
      <c r="D86"/>
      <c r="E86"/>
      <c r="U86"/>
      <c r="V86"/>
      <c r="W86"/>
      <c r="X86"/>
      <c r="Y86"/>
      <c r="Z86"/>
      <c r="AA86"/>
    </row>
    <row r="87" spans="4:27" x14ac:dyDescent="0.25">
      <c r="D87"/>
      <c r="E87"/>
      <c r="U87"/>
      <c r="V87"/>
      <c r="W87"/>
      <c r="X87"/>
      <c r="Y87"/>
      <c r="Z87"/>
      <c r="AA87"/>
    </row>
    <row r="88" spans="4:27" x14ac:dyDescent="0.25">
      <c r="D88"/>
      <c r="E88"/>
      <c r="U88"/>
      <c r="V88"/>
      <c r="W88"/>
      <c r="X88"/>
      <c r="Y88"/>
      <c r="Z88"/>
      <c r="AA88"/>
    </row>
    <row r="89" spans="4:27" x14ac:dyDescent="0.25">
      <c r="D89"/>
      <c r="E89"/>
      <c r="U89"/>
      <c r="V89"/>
      <c r="W89"/>
      <c r="X89"/>
      <c r="Y89"/>
      <c r="Z89"/>
      <c r="AA89"/>
    </row>
    <row r="90" spans="4:27" x14ac:dyDescent="0.25">
      <c r="D90"/>
      <c r="E90"/>
      <c r="U90"/>
      <c r="V90"/>
      <c r="W90"/>
      <c r="X90"/>
      <c r="Y90"/>
      <c r="Z90"/>
      <c r="AA90"/>
    </row>
    <row r="91" spans="4:27" x14ac:dyDescent="0.25">
      <c r="D91"/>
      <c r="E91"/>
      <c r="U91"/>
      <c r="V91"/>
      <c r="W91"/>
      <c r="X91"/>
      <c r="Y91"/>
      <c r="Z91"/>
      <c r="AA91"/>
    </row>
    <row r="92" spans="4:27" x14ac:dyDescent="0.25">
      <c r="D92"/>
      <c r="E92"/>
      <c r="U92"/>
      <c r="V92"/>
      <c r="W92"/>
      <c r="X92"/>
      <c r="Y92"/>
      <c r="Z92"/>
      <c r="AA92"/>
    </row>
    <row r="93" spans="4:27" x14ac:dyDescent="0.25">
      <c r="D93"/>
      <c r="E93"/>
      <c r="U93"/>
      <c r="V93"/>
      <c r="W93"/>
      <c r="X93"/>
      <c r="Y93"/>
      <c r="Z93"/>
      <c r="AA93"/>
    </row>
    <row r="94" spans="4:27" x14ac:dyDescent="0.25">
      <c r="D94"/>
      <c r="E94"/>
      <c r="U94"/>
      <c r="V94"/>
      <c r="W94"/>
      <c r="X94"/>
      <c r="Y94"/>
      <c r="Z94"/>
      <c r="AA94"/>
    </row>
    <row r="95" spans="4:27" x14ac:dyDescent="0.25">
      <c r="D95"/>
      <c r="E95"/>
      <c r="U95"/>
      <c r="V95"/>
      <c r="W95"/>
      <c r="X95"/>
      <c r="Y95"/>
      <c r="Z95"/>
      <c r="AA95"/>
    </row>
    <row r="96" spans="4:27" x14ac:dyDescent="0.25">
      <c r="D96"/>
      <c r="E96"/>
      <c r="U96"/>
      <c r="V96"/>
      <c r="W96"/>
      <c r="X96"/>
      <c r="Y96"/>
      <c r="Z96"/>
      <c r="AA96"/>
    </row>
    <row r="97" spans="4:27" x14ac:dyDescent="0.25">
      <c r="D97"/>
      <c r="E97"/>
      <c r="U97"/>
      <c r="V97"/>
      <c r="W97"/>
      <c r="X97"/>
      <c r="Y97"/>
      <c r="Z97"/>
      <c r="AA97"/>
    </row>
    <row r="98" spans="4:27" x14ac:dyDescent="0.25">
      <c r="D98"/>
      <c r="E98"/>
      <c r="U98"/>
      <c r="V98"/>
      <c r="W98"/>
      <c r="X98"/>
      <c r="Y98"/>
      <c r="Z98"/>
      <c r="AA98"/>
    </row>
    <row r="99" spans="4:27" x14ac:dyDescent="0.25">
      <c r="D99"/>
      <c r="E99"/>
      <c r="U99"/>
      <c r="V99"/>
      <c r="W99"/>
      <c r="X99"/>
      <c r="Y99"/>
      <c r="Z99"/>
      <c r="AA99"/>
    </row>
    <row r="100" spans="4:27" x14ac:dyDescent="0.25">
      <c r="D100"/>
      <c r="E100"/>
      <c r="U100"/>
      <c r="V100"/>
      <c r="W100"/>
      <c r="X100"/>
      <c r="Y100"/>
      <c r="Z100"/>
      <c r="AA100"/>
    </row>
    <row r="101" spans="4:27" x14ac:dyDescent="0.25">
      <c r="D101"/>
      <c r="E101"/>
      <c r="U101"/>
      <c r="V101"/>
      <c r="W101"/>
      <c r="X101"/>
      <c r="Y101"/>
      <c r="Z101"/>
      <c r="AA101"/>
    </row>
    <row r="102" spans="4:27" x14ac:dyDescent="0.25">
      <c r="D102"/>
      <c r="E102"/>
      <c r="U102"/>
      <c r="V102"/>
      <c r="W102"/>
      <c r="X102"/>
      <c r="Y102"/>
      <c r="Z102"/>
      <c r="AA102"/>
    </row>
    <row r="103" spans="4:27" x14ac:dyDescent="0.25">
      <c r="D103"/>
      <c r="E103"/>
      <c r="U103"/>
      <c r="V103"/>
      <c r="W103"/>
      <c r="X103"/>
      <c r="Y103"/>
      <c r="Z103"/>
      <c r="AA103"/>
    </row>
    <row r="104" spans="4:27" x14ac:dyDescent="0.25">
      <c r="D104"/>
      <c r="E104"/>
      <c r="U104"/>
      <c r="V104"/>
      <c r="W104"/>
      <c r="X104"/>
      <c r="Y104"/>
      <c r="Z104"/>
      <c r="AA104"/>
    </row>
    <row r="105" spans="4:27" x14ac:dyDescent="0.25">
      <c r="D105"/>
      <c r="E105"/>
      <c r="U105"/>
      <c r="V105"/>
      <c r="W105"/>
      <c r="X105"/>
      <c r="Y105"/>
      <c r="Z105"/>
      <c r="AA105"/>
    </row>
    <row r="106" spans="4:27" x14ac:dyDescent="0.25">
      <c r="D106"/>
      <c r="E106"/>
      <c r="U106"/>
      <c r="V106"/>
      <c r="W106"/>
      <c r="X106"/>
      <c r="Y106"/>
      <c r="Z106"/>
      <c r="AA106"/>
    </row>
    <row r="107" spans="4:27" x14ac:dyDescent="0.25">
      <c r="D107"/>
      <c r="E107"/>
      <c r="U107"/>
      <c r="V107"/>
      <c r="W107"/>
      <c r="X107"/>
      <c r="Y107"/>
      <c r="Z107"/>
      <c r="AA107"/>
    </row>
    <row r="108" spans="4:27" x14ac:dyDescent="0.25">
      <c r="D108"/>
      <c r="E108"/>
      <c r="U108"/>
      <c r="V108"/>
      <c r="W108"/>
      <c r="X108"/>
      <c r="Y108"/>
      <c r="Z108"/>
      <c r="AA108"/>
    </row>
    <row r="109" spans="4:27" x14ac:dyDescent="0.25">
      <c r="D109"/>
      <c r="E109"/>
      <c r="U109"/>
      <c r="V109"/>
      <c r="W109"/>
      <c r="X109"/>
      <c r="Y109"/>
      <c r="Z109"/>
      <c r="AA109"/>
    </row>
    <row r="110" spans="4:27" x14ac:dyDescent="0.25">
      <c r="D110"/>
      <c r="E110"/>
      <c r="U110"/>
      <c r="V110"/>
      <c r="W110"/>
      <c r="X110"/>
      <c r="Y110"/>
      <c r="Z110"/>
      <c r="AA110"/>
    </row>
    <row r="111" spans="4:27" x14ac:dyDescent="0.25">
      <c r="D111"/>
      <c r="E111"/>
      <c r="U111"/>
      <c r="V111"/>
      <c r="W111"/>
      <c r="X111"/>
      <c r="Y111"/>
      <c r="Z111"/>
      <c r="AA111"/>
    </row>
    <row r="112" spans="4:27" x14ac:dyDescent="0.25">
      <c r="D112"/>
      <c r="E112"/>
      <c r="U112"/>
      <c r="V112"/>
      <c r="W112"/>
      <c r="X112"/>
      <c r="Y112"/>
      <c r="Z112"/>
      <c r="AA112"/>
    </row>
    <row r="113" spans="4:27" x14ac:dyDescent="0.25">
      <c r="D113"/>
      <c r="E113"/>
      <c r="U113"/>
      <c r="V113"/>
      <c r="W113"/>
      <c r="X113"/>
      <c r="Y113"/>
      <c r="Z113"/>
      <c r="AA113"/>
    </row>
    <row r="114" spans="4:27" x14ac:dyDescent="0.25">
      <c r="D114"/>
      <c r="E114"/>
      <c r="U114"/>
      <c r="V114"/>
      <c r="W114"/>
      <c r="X114"/>
      <c r="Y114"/>
      <c r="Z114"/>
      <c r="AA114"/>
    </row>
    <row r="115" spans="4:27" x14ac:dyDescent="0.25">
      <c r="D115"/>
      <c r="E115"/>
      <c r="U115"/>
      <c r="V115"/>
      <c r="W115"/>
      <c r="X115"/>
      <c r="Y115"/>
      <c r="Z115"/>
      <c r="AA115"/>
    </row>
    <row r="116" spans="4:27" x14ac:dyDescent="0.25">
      <c r="D116"/>
      <c r="E116"/>
      <c r="U116"/>
      <c r="V116"/>
      <c r="W116"/>
      <c r="X116"/>
      <c r="Y116"/>
      <c r="Z116"/>
      <c r="AA116"/>
    </row>
    <row r="117" spans="4:27" x14ac:dyDescent="0.25">
      <c r="D117"/>
      <c r="E117"/>
      <c r="U117"/>
      <c r="V117"/>
      <c r="W117"/>
      <c r="X117"/>
      <c r="Y117"/>
      <c r="Z117"/>
      <c r="AA117"/>
    </row>
    <row r="118" spans="4:27" x14ac:dyDescent="0.25">
      <c r="D118"/>
      <c r="E118"/>
      <c r="U118"/>
      <c r="V118"/>
      <c r="W118"/>
      <c r="X118"/>
      <c r="Y118"/>
      <c r="Z118"/>
      <c r="AA118"/>
    </row>
    <row r="119" spans="4:27" x14ac:dyDescent="0.25">
      <c r="D119"/>
      <c r="E119"/>
      <c r="U119"/>
      <c r="V119"/>
      <c r="W119"/>
      <c r="X119"/>
      <c r="Y119"/>
      <c r="Z119"/>
      <c r="AA119"/>
    </row>
    <row r="120" spans="4:27" x14ac:dyDescent="0.25">
      <c r="D120"/>
      <c r="E120"/>
      <c r="U120"/>
      <c r="V120"/>
      <c r="W120"/>
      <c r="X120"/>
      <c r="Y120"/>
      <c r="Z120"/>
      <c r="AA120"/>
    </row>
    <row r="121" spans="4:27" x14ac:dyDescent="0.25">
      <c r="D121"/>
      <c r="E121"/>
      <c r="U121"/>
      <c r="V121"/>
      <c r="W121"/>
      <c r="X121"/>
      <c r="Y121"/>
      <c r="Z121"/>
      <c r="AA121"/>
    </row>
    <row r="122" spans="4:27" x14ac:dyDescent="0.25">
      <c r="D122"/>
      <c r="E122"/>
      <c r="U122"/>
      <c r="V122"/>
      <c r="W122"/>
      <c r="X122"/>
      <c r="Y122"/>
      <c r="Z122"/>
      <c r="AA122"/>
    </row>
    <row r="123" spans="4:27" x14ac:dyDescent="0.25">
      <c r="D123"/>
      <c r="E123"/>
      <c r="U123"/>
      <c r="V123"/>
      <c r="W123"/>
      <c r="X123"/>
      <c r="Y123"/>
      <c r="Z123"/>
      <c r="AA123"/>
    </row>
    <row r="124" spans="4:27" x14ac:dyDescent="0.25">
      <c r="D124"/>
      <c r="E124"/>
      <c r="U124"/>
      <c r="V124"/>
      <c r="W124"/>
      <c r="X124"/>
      <c r="Y124"/>
      <c r="Z124"/>
      <c r="AA124"/>
    </row>
    <row r="125" spans="4:27" x14ac:dyDescent="0.25">
      <c r="D125"/>
      <c r="E125"/>
      <c r="U125"/>
      <c r="V125"/>
      <c r="W125"/>
      <c r="X125"/>
      <c r="Y125"/>
      <c r="Z125"/>
      <c r="AA125"/>
    </row>
    <row r="126" spans="4:27" x14ac:dyDescent="0.25">
      <c r="D126"/>
      <c r="E126"/>
      <c r="U126"/>
      <c r="V126"/>
      <c r="W126"/>
      <c r="X126"/>
      <c r="Y126"/>
      <c r="Z126"/>
      <c r="AA126"/>
    </row>
    <row r="127" spans="4:27" x14ac:dyDescent="0.25">
      <c r="D127"/>
      <c r="E127"/>
      <c r="U127"/>
      <c r="V127"/>
      <c r="W127"/>
      <c r="X127"/>
      <c r="Y127"/>
      <c r="Z127"/>
      <c r="AA127"/>
    </row>
    <row r="128" spans="4:27" x14ac:dyDescent="0.25">
      <c r="D128"/>
      <c r="E128"/>
      <c r="U128"/>
      <c r="V128"/>
      <c r="W128"/>
      <c r="X128"/>
      <c r="Y128"/>
      <c r="Z128"/>
      <c r="AA128"/>
    </row>
    <row r="129" spans="4:27" x14ac:dyDescent="0.25">
      <c r="D129"/>
      <c r="E129"/>
      <c r="U129"/>
      <c r="V129"/>
      <c r="W129"/>
      <c r="X129"/>
      <c r="Y129"/>
      <c r="Z129"/>
      <c r="AA129"/>
    </row>
    <row r="130" spans="4:27" x14ac:dyDescent="0.25">
      <c r="D130"/>
      <c r="E130"/>
      <c r="U130"/>
      <c r="V130"/>
      <c r="W130"/>
      <c r="X130"/>
      <c r="Y130"/>
      <c r="Z130"/>
      <c r="AA130"/>
    </row>
    <row r="131" spans="4:27" x14ac:dyDescent="0.25">
      <c r="D131"/>
      <c r="E131"/>
      <c r="U131"/>
      <c r="V131"/>
      <c r="W131"/>
      <c r="X131"/>
      <c r="Y131"/>
      <c r="Z131"/>
      <c r="AA131"/>
    </row>
    <row r="132" spans="4:27" x14ac:dyDescent="0.25">
      <c r="D132"/>
      <c r="E132"/>
      <c r="U132"/>
      <c r="V132"/>
      <c r="W132"/>
      <c r="X132"/>
      <c r="Y132"/>
      <c r="Z132"/>
      <c r="AA132"/>
    </row>
    <row r="133" spans="4:27" x14ac:dyDescent="0.25">
      <c r="D133"/>
      <c r="E133"/>
      <c r="U133"/>
      <c r="V133"/>
      <c r="W133"/>
      <c r="X133"/>
      <c r="Y133"/>
      <c r="Z133"/>
      <c r="AA133"/>
    </row>
    <row r="134" spans="4:27" x14ac:dyDescent="0.25">
      <c r="D134"/>
      <c r="E134"/>
      <c r="U134"/>
      <c r="V134"/>
      <c r="W134"/>
      <c r="X134"/>
      <c r="Y134"/>
      <c r="Z134"/>
      <c r="AA134"/>
    </row>
    <row r="135" spans="4:27" x14ac:dyDescent="0.25">
      <c r="D135"/>
      <c r="E135"/>
      <c r="U135"/>
      <c r="V135"/>
      <c r="W135"/>
      <c r="X135"/>
      <c r="Y135"/>
      <c r="Z135"/>
      <c r="AA135"/>
    </row>
    <row r="136" spans="4:27" x14ac:dyDescent="0.25">
      <c r="D136"/>
      <c r="E136"/>
      <c r="U136"/>
      <c r="V136"/>
      <c r="W136"/>
      <c r="X136"/>
      <c r="Y136"/>
      <c r="Z136"/>
      <c r="AA136"/>
    </row>
    <row r="137" spans="4:27" x14ac:dyDescent="0.25">
      <c r="D137"/>
      <c r="E137"/>
      <c r="U137"/>
      <c r="V137"/>
      <c r="W137"/>
      <c r="X137"/>
      <c r="Y137"/>
      <c r="Z137"/>
      <c r="AA137"/>
    </row>
    <row r="138" spans="4:27" x14ac:dyDescent="0.25">
      <c r="D138"/>
      <c r="E138"/>
      <c r="U138"/>
      <c r="V138"/>
      <c r="W138"/>
      <c r="X138"/>
      <c r="Y138"/>
      <c r="Z138"/>
      <c r="AA138"/>
    </row>
    <row r="139" spans="4:27" x14ac:dyDescent="0.25">
      <c r="D139"/>
      <c r="E139"/>
      <c r="U139"/>
      <c r="V139"/>
      <c r="W139"/>
      <c r="X139"/>
      <c r="Y139"/>
      <c r="Z139"/>
      <c r="AA139"/>
    </row>
    <row r="140" spans="4:27" x14ac:dyDescent="0.25">
      <c r="D140"/>
      <c r="E140"/>
      <c r="U140"/>
      <c r="V140"/>
      <c r="W140"/>
      <c r="X140"/>
      <c r="Y140"/>
      <c r="Z140"/>
      <c r="AA140"/>
    </row>
    <row r="141" spans="4:27" x14ac:dyDescent="0.25">
      <c r="D141"/>
      <c r="E141"/>
      <c r="U141"/>
      <c r="V141"/>
      <c r="W141"/>
      <c r="X141"/>
      <c r="Y141"/>
      <c r="Z141"/>
      <c r="AA141"/>
    </row>
    <row r="142" spans="4:27" x14ac:dyDescent="0.25">
      <c r="D142"/>
      <c r="E142"/>
      <c r="U142"/>
      <c r="V142"/>
      <c r="W142"/>
      <c r="X142"/>
      <c r="Y142"/>
      <c r="Z142"/>
      <c r="AA142"/>
    </row>
    <row r="143" spans="4:27" x14ac:dyDescent="0.25">
      <c r="D143"/>
      <c r="E143"/>
      <c r="U143"/>
      <c r="V143"/>
      <c r="W143"/>
      <c r="X143"/>
      <c r="Y143"/>
      <c r="Z143"/>
      <c r="AA143"/>
    </row>
    <row r="144" spans="4:27" x14ac:dyDescent="0.25">
      <c r="D144"/>
      <c r="E144"/>
      <c r="U144"/>
      <c r="V144"/>
      <c r="W144"/>
      <c r="X144"/>
      <c r="Y144"/>
      <c r="Z144"/>
      <c r="AA144"/>
    </row>
    <row r="145" spans="4:27" x14ac:dyDescent="0.25">
      <c r="D145"/>
      <c r="E145"/>
      <c r="U145"/>
      <c r="V145"/>
      <c r="W145"/>
      <c r="X145"/>
      <c r="Y145"/>
      <c r="Z145"/>
      <c r="AA145"/>
    </row>
    <row r="146" spans="4:27" x14ac:dyDescent="0.25">
      <c r="D146"/>
      <c r="E146"/>
      <c r="U146"/>
      <c r="V146"/>
      <c r="W146"/>
      <c r="X146"/>
      <c r="Y146"/>
      <c r="Z146"/>
      <c r="AA146"/>
    </row>
    <row r="147" spans="4:27" x14ac:dyDescent="0.25">
      <c r="D147"/>
      <c r="E147"/>
      <c r="U147"/>
      <c r="V147"/>
      <c r="W147"/>
      <c r="X147"/>
      <c r="Y147"/>
      <c r="Z147"/>
      <c r="AA147"/>
    </row>
    <row r="148" spans="4:27" x14ac:dyDescent="0.25">
      <c r="D148"/>
      <c r="E148"/>
      <c r="U148"/>
      <c r="V148"/>
      <c r="W148"/>
      <c r="X148"/>
      <c r="Y148"/>
      <c r="Z148"/>
      <c r="AA148"/>
    </row>
    <row r="149" spans="4:27" x14ac:dyDescent="0.25">
      <c r="D149"/>
      <c r="E149"/>
      <c r="U149"/>
      <c r="V149"/>
      <c r="W149"/>
      <c r="X149"/>
      <c r="Y149"/>
      <c r="Z149"/>
      <c r="AA149"/>
    </row>
    <row r="150" spans="4:27" x14ac:dyDescent="0.25">
      <c r="D150"/>
      <c r="E150"/>
      <c r="U150"/>
      <c r="V150"/>
      <c r="W150"/>
      <c r="X150"/>
      <c r="Y150"/>
      <c r="Z150"/>
      <c r="AA150"/>
    </row>
    <row r="151" spans="4:27" x14ac:dyDescent="0.25">
      <c r="D151"/>
      <c r="E151"/>
      <c r="U151"/>
      <c r="V151"/>
      <c r="W151"/>
      <c r="X151"/>
      <c r="Y151"/>
      <c r="Z151"/>
      <c r="AA151"/>
    </row>
    <row r="152" spans="4:27" x14ac:dyDescent="0.25">
      <c r="D152"/>
      <c r="E152"/>
      <c r="U152"/>
      <c r="V152"/>
      <c r="W152"/>
      <c r="X152"/>
      <c r="Y152"/>
      <c r="Z152"/>
      <c r="AA152"/>
    </row>
    <row r="153" spans="4:27" x14ac:dyDescent="0.25">
      <c r="D153"/>
      <c r="E153"/>
      <c r="U153"/>
      <c r="V153"/>
      <c r="W153"/>
      <c r="X153"/>
      <c r="Y153"/>
      <c r="Z153"/>
      <c r="AA153"/>
    </row>
    <row r="154" spans="4:27" x14ac:dyDescent="0.25">
      <c r="D154"/>
      <c r="E154"/>
      <c r="U154"/>
      <c r="V154"/>
      <c r="W154"/>
      <c r="X154"/>
      <c r="Y154"/>
      <c r="Z154"/>
      <c r="AA154"/>
    </row>
    <row r="155" spans="4:27" x14ac:dyDescent="0.25">
      <c r="D155"/>
      <c r="E155"/>
      <c r="U155"/>
      <c r="V155"/>
      <c r="W155"/>
      <c r="X155"/>
      <c r="Y155"/>
      <c r="Z155"/>
      <c r="AA155"/>
    </row>
    <row r="156" spans="4:27" x14ac:dyDescent="0.25">
      <c r="D156"/>
      <c r="E156"/>
      <c r="U156"/>
      <c r="V156"/>
      <c r="W156"/>
      <c r="X156"/>
      <c r="Y156"/>
      <c r="Z156"/>
      <c r="AA156"/>
    </row>
    <row r="157" spans="4:27" x14ac:dyDescent="0.25">
      <c r="D157"/>
      <c r="E157"/>
      <c r="U157"/>
      <c r="V157"/>
      <c r="W157"/>
      <c r="X157"/>
      <c r="Y157"/>
      <c r="Z157"/>
      <c r="AA157"/>
    </row>
    <row r="158" spans="4:27" x14ac:dyDescent="0.25">
      <c r="D158"/>
      <c r="E158"/>
      <c r="U158"/>
      <c r="V158"/>
      <c r="W158"/>
      <c r="X158"/>
      <c r="Y158"/>
      <c r="Z158"/>
      <c r="AA158"/>
    </row>
    <row r="159" spans="4:27" x14ac:dyDescent="0.25">
      <c r="D159"/>
      <c r="E159"/>
      <c r="U159"/>
      <c r="V159"/>
      <c r="W159"/>
      <c r="X159"/>
      <c r="Y159"/>
      <c r="Z159"/>
      <c r="AA159"/>
    </row>
    <row r="160" spans="4:27" x14ac:dyDescent="0.25">
      <c r="D160"/>
      <c r="E160"/>
    </row>
    <row r="161" spans="4:27" x14ac:dyDescent="0.25">
      <c r="D161"/>
      <c r="E161"/>
    </row>
    <row r="162" spans="4:27" x14ac:dyDescent="0.25">
      <c r="D162"/>
      <c r="E162"/>
    </row>
    <row r="163" spans="4:27" x14ac:dyDescent="0.25">
      <c r="D163"/>
      <c r="E163"/>
    </row>
    <row r="164" spans="4:27" x14ac:dyDescent="0.25">
      <c r="D164"/>
      <c r="E164"/>
    </row>
    <row r="165" spans="4:27" x14ac:dyDescent="0.25">
      <c r="D165"/>
      <c r="E165"/>
      <c r="U165"/>
      <c r="V165"/>
      <c r="W165"/>
      <c r="X165"/>
      <c r="Y165"/>
      <c r="Z165"/>
      <c r="AA165"/>
    </row>
    <row r="166" spans="4:27" x14ac:dyDescent="0.25">
      <c r="D166"/>
      <c r="E166"/>
      <c r="U166"/>
      <c r="V166"/>
      <c r="W166"/>
      <c r="X166"/>
      <c r="Y166"/>
      <c r="Z166"/>
      <c r="AA166"/>
    </row>
    <row r="167" spans="4:27" x14ac:dyDescent="0.25">
      <c r="D167"/>
      <c r="E167"/>
      <c r="U167"/>
      <c r="V167"/>
      <c r="W167"/>
      <c r="X167"/>
      <c r="Y167"/>
      <c r="Z167"/>
      <c r="AA167"/>
    </row>
    <row r="168" spans="4:27" x14ac:dyDescent="0.25">
      <c r="D168"/>
      <c r="E168"/>
      <c r="U168"/>
      <c r="V168"/>
      <c r="W168"/>
      <c r="X168"/>
      <c r="Y168"/>
      <c r="Z168"/>
      <c r="AA168"/>
    </row>
    <row r="169" spans="4:27" x14ac:dyDescent="0.25">
      <c r="D169"/>
      <c r="E169"/>
      <c r="U169"/>
      <c r="V169"/>
      <c r="W169"/>
      <c r="X169"/>
      <c r="Y169"/>
      <c r="Z169"/>
      <c r="AA169"/>
    </row>
    <row r="170" spans="4:27" x14ac:dyDescent="0.25">
      <c r="D170"/>
      <c r="E170"/>
      <c r="U170"/>
      <c r="V170"/>
      <c r="W170"/>
      <c r="X170"/>
      <c r="Y170"/>
      <c r="Z170"/>
      <c r="AA170"/>
    </row>
    <row r="171" spans="4:27" x14ac:dyDescent="0.25">
      <c r="D171"/>
      <c r="E171"/>
      <c r="U171"/>
      <c r="V171"/>
      <c r="W171"/>
      <c r="X171"/>
      <c r="Y171"/>
      <c r="Z171"/>
      <c r="AA171"/>
    </row>
    <row r="172" spans="4:27" x14ac:dyDescent="0.25">
      <c r="D172"/>
      <c r="E172"/>
      <c r="U172"/>
      <c r="V172"/>
      <c r="W172"/>
      <c r="X172"/>
      <c r="Y172"/>
      <c r="Z172"/>
      <c r="AA172"/>
    </row>
    <row r="173" spans="4:27" x14ac:dyDescent="0.25">
      <c r="D173"/>
      <c r="E173"/>
      <c r="U173"/>
      <c r="V173"/>
      <c r="W173"/>
      <c r="X173"/>
      <c r="Y173"/>
      <c r="Z173"/>
      <c r="AA173"/>
    </row>
    <row r="174" spans="4:27" x14ac:dyDescent="0.25">
      <c r="D174"/>
      <c r="E174"/>
      <c r="U174"/>
      <c r="V174"/>
      <c r="W174"/>
      <c r="X174"/>
      <c r="Y174"/>
      <c r="Z174"/>
      <c r="AA174"/>
    </row>
    <row r="175" spans="4:27" x14ac:dyDescent="0.25">
      <c r="D175"/>
      <c r="E175"/>
      <c r="U175"/>
      <c r="V175"/>
      <c r="W175"/>
      <c r="X175"/>
      <c r="Y175"/>
      <c r="Z175"/>
      <c r="AA175"/>
    </row>
    <row r="176" spans="4:27" x14ac:dyDescent="0.25">
      <c r="D176"/>
      <c r="E176"/>
      <c r="U176"/>
      <c r="V176"/>
      <c r="W176"/>
      <c r="X176"/>
      <c r="Y176"/>
      <c r="Z176"/>
      <c r="AA176"/>
    </row>
    <row r="177" spans="4:27" x14ac:dyDescent="0.25">
      <c r="D177"/>
      <c r="E177"/>
      <c r="U177"/>
      <c r="V177"/>
      <c r="W177"/>
      <c r="X177"/>
      <c r="Y177"/>
      <c r="Z177"/>
      <c r="AA177"/>
    </row>
    <row r="178" spans="4:27" x14ac:dyDescent="0.25">
      <c r="D178"/>
      <c r="E178"/>
      <c r="U178"/>
      <c r="V178"/>
      <c r="W178"/>
      <c r="X178"/>
      <c r="Y178"/>
      <c r="Z178"/>
      <c r="AA178"/>
    </row>
    <row r="179" spans="4:27" x14ac:dyDescent="0.25">
      <c r="D179"/>
      <c r="E179"/>
      <c r="U179"/>
      <c r="V179"/>
      <c r="W179"/>
      <c r="X179"/>
      <c r="Y179"/>
      <c r="Z179"/>
      <c r="AA179"/>
    </row>
    <row r="180" spans="4:27" x14ac:dyDescent="0.25">
      <c r="D180"/>
      <c r="E180"/>
      <c r="U180"/>
      <c r="V180"/>
      <c r="W180"/>
      <c r="X180"/>
      <c r="Y180"/>
      <c r="Z180"/>
      <c r="AA180"/>
    </row>
    <row r="181" spans="4:27" x14ac:dyDescent="0.25">
      <c r="D181"/>
      <c r="E181"/>
      <c r="U181"/>
      <c r="V181"/>
      <c r="W181"/>
      <c r="X181"/>
      <c r="Y181"/>
      <c r="Z181"/>
      <c r="AA181"/>
    </row>
    <row r="182" spans="4:27" x14ac:dyDescent="0.25">
      <c r="D182"/>
      <c r="E182"/>
      <c r="U182"/>
      <c r="V182"/>
      <c r="W182"/>
      <c r="X182"/>
      <c r="Y182"/>
      <c r="Z182"/>
      <c r="AA182"/>
    </row>
    <row r="193" spans="4:27" x14ac:dyDescent="0.25">
      <c r="D193"/>
      <c r="E193"/>
      <c r="F193"/>
      <c r="R193"/>
      <c r="U193"/>
      <c r="V193"/>
      <c r="W193"/>
      <c r="X193"/>
      <c r="Y193"/>
      <c r="Z193"/>
      <c r="AA193"/>
    </row>
    <row r="194" spans="4:27" x14ac:dyDescent="0.25">
      <c r="D194"/>
      <c r="E194"/>
      <c r="F194"/>
      <c r="R194"/>
      <c r="U194"/>
      <c r="V194"/>
      <c r="W194"/>
      <c r="X194"/>
      <c r="Y194"/>
      <c r="Z194"/>
      <c r="AA194"/>
    </row>
    <row r="195" spans="4:27" x14ac:dyDescent="0.25">
      <c r="D195"/>
      <c r="E195"/>
      <c r="F195"/>
      <c r="R195"/>
      <c r="U195"/>
      <c r="V195"/>
      <c r="W195"/>
      <c r="X195"/>
      <c r="Y195"/>
      <c r="Z195"/>
      <c r="AA195"/>
    </row>
    <row r="196" spans="4:27" x14ac:dyDescent="0.25">
      <c r="D196"/>
      <c r="E196"/>
      <c r="F196"/>
      <c r="R196"/>
      <c r="U196"/>
      <c r="V196"/>
      <c r="W196"/>
      <c r="X196"/>
      <c r="Y196"/>
      <c r="Z196"/>
      <c r="AA196"/>
    </row>
    <row r="197" spans="4:27" x14ac:dyDescent="0.25">
      <c r="D197"/>
      <c r="E197"/>
      <c r="F197"/>
      <c r="R197"/>
      <c r="U197"/>
      <c r="V197"/>
      <c r="W197"/>
      <c r="X197"/>
      <c r="Y197"/>
      <c r="Z197"/>
      <c r="AA197"/>
    </row>
    <row r="198" spans="4:27" x14ac:dyDescent="0.25">
      <c r="D198"/>
      <c r="E198"/>
      <c r="F198"/>
      <c r="R198"/>
      <c r="U198"/>
      <c r="V198"/>
      <c r="W198"/>
      <c r="X198"/>
      <c r="Y198"/>
      <c r="Z198"/>
      <c r="AA198"/>
    </row>
    <row r="199" spans="4:27" x14ac:dyDescent="0.25">
      <c r="D199"/>
      <c r="E199"/>
      <c r="F199"/>
      <c r="R199"/>
      <c r="U199"/>
      <c r="V199"/>
      <c r="W199"/>
      <c r="X199"/>
      <c r="Y199"/>
      <c r="Z199"/>
      <c r="AA199"/>
    </row>
    <row r="200" spans="4:27" x14ac:dyDescent="0.25">
      <c r="D200"/>
      <c r="E200"/>
      <c r="F200"/>
      <c r="R200"/>
      <c r="U200"/>
      <c r="V200"/>
      <c r="W200"/>
      <c r="X200"/>
      <c r="Y200"/>
      <c r="Z200"/>
      <c r="AA200"/>
    </row>
    <row r="201" spans="4:27" x14ac:dyDescent="0.25">
      <c r="D201"/>
      <c r="E201"/>
      <c r="F201"/>
      <c r="R201"/>
      <c r="U201"/>
      <c r="V201"/>
      <c r="W201"/>
      <c r="X201"/>
      <c r="Y201"/>
      <c r="Z201"/>
      <c r="AA201"/>
    </row>
    <row r="202" spans="4:27" x14ac:dyDescent="0.25">
      <c r="D202"/>
      <c r="E202"/>
      <c r="F202"/>
      <c r="R202"/>
      <c r="U202"/>
      <c r="V202"/>
      <c r="W202"/>
      <c r="X202"/>
      <c r="Y202"/>
      <c r="Z202"/>
      <c r="AA202"/>
    </row>
  </sheetData>
  <mergeCells count="9">
    <mergeCell ref="AE3:AK3"/>
    <mergeCell ref="A33:D33"/>
    <mergeCell ref="A34:D34"/>
    <mergeCell ref="A2:D2"/>
    <mergeCell ref="F3:F4"/>
    <mergeCell ref="G3:Q3"/>
    <mergeCell ref="A3:D4"/>
    <mergeCell ref="S3:AB3"/>
    <mergeCell ref="A32:D32"/>
  </mergeCells>
  <phoneticPr fontId="0" type="noConversion"/>
  <printOptions horizontalCentered="1"/>
  <pageMargins left="0.24" right="0.18" top="0.56000000000000005" bottom="0.49" header="0.51181102362204722" footer="0.51181102362204722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M208"/>
  <sheetViews>
    <sheetView zoomScaleNormal="100" workbookViewId="0">
      <selection activeCell="I9" sqref="I9"/>
    </sheetView>
  </sheetViews>
  <sheetFormatPr defaultRowHeight="12.5" x14ac:dyDescent="0.25"/>
  <cols>
    <col min="1" max="1" width="2.81640625" style="45" bestFit="1" customWidth="1"/>
    <col min="2" max="2" width="6.54296875" style="45" bestFit="1" customWidth="1"/>
    <col min="3" max="3" width="5.81640625" style="45" bestFit="1" customWidth="1"/>
    <col min="4" max="4" width="47.1796875" style="62" bestFit="1" customWidth="1"/>
    <col min="5" max="5" width="5.81640625" style="62" customWidth="1"/>
    <col min="6" max="6" width="13.6328125" style="71" bestFit="1" customWidth="1"/>
    <col min="7" max="7" width="10.1796875" style="45" bestFit="1" customWidth="1"/>
    <col min="8" max="8" width="7.6328125" style="45" bestFit="1" customWidth="1"/>
    <col min="9" max="12" width="8.6328125" style="45" bestFit="1" customWidth="1"/>
    <col min="13" max="14" width="10.1796875" style="45" bestFit="1" customWidth="1"/>
    <col min="15" max="16" width="8.6328125" style="45" bestFit="1" customWidth="1"/>
    <col min="17" max="17" width="11.1796875" bestFit="1" customWidth="1"/>
    <col min="18" max="18" width="4.1796875" style="50" customWidth="1"/>
    <col min="19" max="19" width="10.1796875" bestFit="1" customWidth="1"/>
    <col min="20" max="20" width="8.6328125" bestFit="1" customWidth="1"/>
    <col min="21" max="21" width="8.6328125" style="45" bestFit="1" customWidth="1"/>
    <col min="22" max="24" width="10.1796875" style="45" bestFit="1" customWidth="1"/>
    <col min="25" max="27" width="8.6328125" style="45" bestFit="1" customWidth="1"/>
    <col min="28" max="29" width="10.1796875" bestFit="1" customWidth="1"/>
    <col min="30" max="30" width="3.453125" customWidth="1"/>
    <col min="31" max="31" width="11.1796875" bestFit="1" customWidth="1"/>
    <col min="32" max="32" width="10.1796875" bestFit="1" customWidth="1"/>
    <col min="33" max="33" width="11.1796875" bestFit="1" customWidth="1"/>
    <col min="34" max="34" width="8.6328125" bestFit="1" customWidth="1"/>
    <col min="35" max="35" width="12.1796875" bestFit="1" customWidth="1"/>
    <col min="36" max="36" width="8.6328125" bestFit="1" customWidth="1"/>
    <col min="37" max="37" width="12.1796875" bestFit="1" customWidth="1"/>
    <col min="38" max="38" width="15.54296875" customWidth="1"/>
    <col min="39" max="39" width="17.1796875" customWidth="1"/>
    <col min="40" max="40" width="12" customWidth="1"/>
  </cols>
  <sheetData>
    <row r="1" spans="1:143" s="45" customFormat="1" ht="15.75" customHeight="1" x14ac:dyDescent="0.25">
      <c r="D1" s="62"/>
      <c r="E1" s="62"/>
      <c r="F1" s="71"/>
      <c r="R1" s="50"/>
    </row>
    <row r="2" spans="1:143" s="32" customFormat="1" ht="15.75" customHeight="1" x14ac:dyDescent="0.25">
      <c r="A2" s="184"/>
      <c r="B2" s="184"/>
      <c r="C2" s="184"/>
      <c r="D2" s="184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143" s="4" customFormat="1" ht="28.5" customHeight="1" x14ac:dyDescent="0.3">
      <c r="A3" s="191" t="s">
        <v>336</v>
      </c>
      <c r="B3" s="192"/>
      <c r="C3" s="192"/>
      <c r="D3" s="192"/>
      <c r="E3" s="91"/>
      <c r="F3" s="200" t="s">
        <v>308</v>
      </c>
      <c r="G3" s="186" t="s">
        <v>237</v>
      </c>
      <c r="H3" s="187"/>
      <c r="I3" s="187"/>
      <c r="J3" s="187"/>
      <c r="K3" s="187"/>
      <c r="L3" s="187"/>
      <c r="M3" s="187"/>
      <c r="N3" s="187"/>
      <c r="O3" s="187"/>
      <c r="P3" s="187"/>
      <c r="Q3" s="188"/>
      <c r="R3" s="23"/>
      <c r="S3" s="186" t="s">
        <v>242</v>
      </c>
      <c r="T3" s="189"/>
      <c r="U3" s="189"/>
      <c r="V3" s="189"/>
      <c r="W3" s="189"/>
      <c r="X3" s="189"/>
      <c r="Y3" s="189"/>
      <c r="Z3" s="189"/>
      <c r="AA3" s="189"/>
      <c r="AB3" s="190"/>
      <c r="AC3" s="58"/>
      <c r="AD3" s="2"/>
      <c r="AE3" s="203" t="s">
        <v>253</v>
      </c>
      <c r="AF3" s="204"/>
      <c r="AG3" s="204"/>
      <c r="AH3" s="204"/>
      <c r="AI3" s="182"/>
      <c r="AJ3" s="204"/>
      <c r="AK3" s="183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</row>
    <row r="4" spans="1:143" s="4" customFormat="1" ht="85.5" customHeight="1" x14ac:dyDescent="0.25">
      <c r="A4" s="193"/>
      <c r="B4" s="194"/>
      <c r="C4" s="194"/>
      <c r="D4" s="194"/>
      <c r="E4" s="128" t="str">
        <f t="shared" ref="E4:E35" si="0">IF(F4="Y",1," ")</f>
        <v xml:space="preserve"> </v>
      </c>
      <c r="F4" s="201"/>
      <c r="G4" s="105" t="s">
        <v>230</v>
      </c>
      <c r="H4" s="16" t="s">
        <v>231</v>
      </c>
      <c r="I4" s="16" t="s">
        <v>232</v>
      </c>
      <c r="J4" s="16" t="s">
        <v>233</v>
      </c>
      <c r="K4" s="55" t="s">
        <v>245</v>
      </c>
      <c r="L4" s="16" t="s">
        <v>234</v>
      </c>
      <c r="M4" s="16" t="s">
        <v>0</v>
      </c>
      <c r="N4" s="16" t="s">
        <v>235</v>
      </c>
      <c r="O4" s="16" t="s">
        <v>236</v>
      </c>
      <c r="P4" s="106" t="s">
        <v>268</v>
      </c>
      <c r="Q4" s="56" t="s">
        <v>1</v>
      </c>
      <c r="R4" s="24"/>
      <c r="S4" s="15" t="s">
        <v>238</v>
      </c>
      <c r="T4" s="33" t="s">
        <v>239</v>
      </c>
      <c r="U4" s="55" t="s">
        <v>286</v>
      </c>
      <c r="V4" s="55" t="s">
        <v>287</v>
      </c>
      <c r="W4" s="16" t="s">
        <v>2</v>
      </c>
      <c r="X4" s="16" t="s">
        <v>240</v>
      </c>
      <c r="Y4" s="16" t="s">
        <v>288</v>
      </c>
      <c r="Z4" s="55" t="s">
        <v>289</v>
      </c>
      <c r="AA4" s="16" t="s">
        <v>241</v>
      </c>
      <c r="AB4" s="56" t="s">
        <v>244</v>
      </c>
      <c r="AC4" s="57" t="s">
        <v>243</v>
      </c>
      <c r="AD4" s="2"/>
      <c r="AE4" s="15" t="s">
        <v>246</v>
      </c>
      <c r="AF4" s="15" t="s">
        <v>247</v>
      </c>
      <c r="AG4" s="15" t="s">
        <v>248</v>
      </c>
      <c r="AH4" s="15" t="s">
        <v>249</v>
      </c>
      <c r="AI4" s="57" t="s">
        <v>252</v>
      </c>
      <c r="AJ4" s="33" t="s">
        <v>250</v>
      </c>
      <c r="AK4" s="57" t="s">
        <v>251</v>
      </c>
      <c r="AL4" s="2"/>
      <c r="AM4" s="4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</row>
    <row r="5" spans="1:143" ht="17.149999999999999" customHeight="1" x14ac:dyDescent="0.3">
      <c r="A5" s="8">
        <v>1</v>
      </c>
      <c r="B5" s="86" t="s">
        <v>292</v>
      </c>
      <c r="C5" s="86">
        <v>9521</v>
      </c>
      <c r="D5" s="87" t="s">
        <v>101</v>
      </c>
      <c r="E5" s="128">
        <f t="shared" si="0"/>
        <v>1</v>
      </c>
      <c r="F5" s="120" t="s">
        <v>342</v>
      </c>
      <c r="G5" s="93">
        <v>49662</v>
      </c>
      <c r="H5" s="94">
        <v>2672</v>
      </c>
      <c r="I5" s="94"/>
      <c r="J5" s="94">
        <v>0</v>
      </c>
      <c r="K5" s="94">
        <v>10717</v>
      </c>
      <c r="L5" s="94">
        <v>0</v>
      </c>
      <c r="M5" s="94">
        <v>0</v>
      </c>
      <c r="N5" s="94">
        <v>3676</v>
      </c>
      <c r="O5" s="94">
        <v>31266</v>
      </c>
      <c r="P5" s="94">
        <v>1700</v>
      </c>
      <c r="Q5" s="51">
        <f t="shared" ref="Q5:Q26" si="1">SUM(G5:P5)</f>
        <v>99693</v>
      </c>
      <c r="R5" s="9"/>
      <c r="S5" s="64">
        <v>59039</v>
      </c>
      <c r="T5" s="64"/>
      <c r="U5" s="64">
        <v>48</v>
      </c>
      <c r="V5" s="64">
        <v>10717</v>
      </c>
      <c r="W5" s="64">
        <v>13710</v>
      </c>
      <c r="X5" s="64">
        <v>15273</v>
      </c>
      <c r="Y5" s="64"/>
      <c r="Z5" s="64">
        <v>3652</v>
      </c>
      <c r="AA5" s="64"/>
      <c r="AB5" s="83">
        <f t="shared" ref="AB5:AB26" si="2">SUM(S5:AA5)</f>
        <v>102439</v>
      </c>
      <c r="AC5" s="51">
        <f t="shared" ref="AC5:AC26" si="3">+Q5-AB5</f>
        <v>-2746</v>
      </c>
      <c r="AD5" s="39"/>
      <c r="AE5" s="64"/>
      <c r="AF5" s="64">
        <v>0</v>
      </c>
      <c r="AG5" s="64">
        <v>136896</v>
      </c>
      <c r="AH5" s="64"/>
      <c r="AI5" s="51">
        <f t="shared" ref="AI5:AI26" si="4">SUM(AE5:AH5)</f>
        <v>136896</v>
      </c>
      <c r="AJ5" s="64">
        <v>11521</v>
      </c>
      <c r="AK5" s="51">
        <f t="shared" ref="AK5:AK26" si="5">+AI5-AJ5</f>
        <v>125375</v>
      </c>
      <c r="AL5" s="39"/>
      <c r="AM5" s="84"/>
      <c r="AN5" s="39"/>
    </row>
    <row r="6" spans="1:143" ht="17.149999999999999" customHeight="1" x14ac:dyDescent="0.3">
      <c r="A6" s="8">
        <f t="shared" ref="A6:A27" si="6">+A5+1</f>
        <v>2</v>
      </c>
      <c r="B6" s="86" t="s">
        <v>292</v>
      </c>
      <c r="C6" s="86">
        <v>9561</v>
      </c>
      <c r="D6" s="87" t="s">
        <v>116</v>
      </c>
      <c r="E6" s="128">
        <f t="shared" si="0"/>
        <v>1</v>
      </c>
      <c r="F6" s="120" t="s">
        <v>342</v>
      </c>
      <c r="G6" s="93">
        <v>4086</v>
      </c>
      <c r="H6" s="94">
        <v>0</v>
      </c>
      <c r="I6" s="94">
        <v>0</v>
      </c>
      <c r="J6" s="94">
        <v>0</v>
      </c>
      <c r="K6" s="94"/>
      <c r="L6" s="94">
        <v>0</v>
      </c>
      <c r="M6" s="94">
        <v>17158</v>
      </c>
      <c r="N6" s="94">
        <v>11088</v>
      </c>
      <c r="O6" s="94"/>
      <c r="P6" s="94">
        <v>25706</v>
      </c>
      <c r="Q6" s="51">
        <f t="shared" si="1"/>
        <v>58038</v>
      </c>
      <c r="R6" s="9"/>
      <c r="S6" s="64"/>
      <c r="T6" s="64">
        <v>0</v>
      </c>
      <c r="U6" s="64">
        <v>10041</v>
      </c>
      <c r="V6" s="64">
        <v>0</v>
      </c>
      <c r="W6" s="64">
        <v>32593</v>
      </c>
      <c r="X6" s="64">
        <v>4362</v>
      </c>
      <c r="Y6" s="64">
        <v>1088</v>
      </c>
      <c r="Z6" s="64">
        <v>0</v>
      </c>
      <c r="AA6" s="64">
        <v>9122</v>
      </c>
      <c r="AB6" s="83">
        <f t="shared" si="2"/>
        <v>57206</v>
      </c>
      <c r="AC6" s="51">
        <f t="shared" si="3"/>
        <v>832</v>
      </c>
      <c r="AD6" s="39"/>
      <c r="AE6" s="64">
        <v>1288000</v>
      </c>
      <c r="AF6" s="64">
        <v>0</v>
      </c>
      <c r="AG6" s="64">
        <v>365428</v>
      </c>
      <c r="AH6" s="64">
        <v>0</v>
      </c>
      <c r="AI6" s="51">
        <f t="shared" si="4"/>
        <v>1653428</v>
      </c>
      <c r="AJ6" s="64">
        <v>0</v>
      </c>
      <c r="AK6" s="51">
        <f t="shared" si="5"/>
        <v>1653428</v>
      </c>
      <c r="AL6" s="39"/>
      <c r="AM6" s="84"/>
      <c r="AN6" s="39"/>
    </row>
    <row r="7" spans="1:143" ht="17.149999999999999" customHeight="1" x14ac:dyDescent="0.3">
      <c r="A7" s="8">
        <f t="shared" si="6"/>
        <v>3</v>
      </c>
      <c r="B7" s="86" t="s">
        <v>292</v>
      </c>
      <c r="C7" s="86">
        <v>9523</v>
      </c>
      <c r="D7" s="87" t="s">
        <v>118</v>
      </c>
      <c r="E7" s="128" t="str">
        <f t="shared" si="0"/>
        <v xml:space="preserve"> </v>
      </c>
      <c r="F7" s="120" t="s">
        <v>305</v>
      </c>
      <c r="G7" s="93">
        <v>96627</v>
      </c>
      <c r="H7" s="94">
        <v>3340</v>
      </c>
      <c r="I7" s="94">
        <v>6539</v>
      </c>
      <c r="J7" s="94">
        <v>183325</v>
      </c>
      <c r="K7" s="94">
        <v>0</v>
      </c>
      <c r="L7" s="94">
        <v>0</v>
      </c>
      <c r="M7" s="94"/>
      <c r="N7" s="94">
        <v>11586</v>
      </c>
      <c r="O7" s="94"/>
      <c r="P7" s="94">
        <v>0</v>
      </c>
      <c r="Q7" s="51">
        <f t="shared" si="1"/>
        <v>301417</v>
      </c>
      <c r="R7" s="9"/>
      <c r="S7" s="64"/>
      <c r="T7" s="64"/>
      <c r="U7" s="64">
        <v>16102</v>
      </c>
      <c r="V7" s="64">
        <v>26957</v>
      </c>
      <c r="W7" s="64">
        <v>22102</v>
      </c>
      <c r="X7" s="64">
        <v>12785</v>
      </c>
      <c r="Y7" s="64">
        <v>840</v>
      </c>
      <c r="Z7" s="64">
        <v>0</v>
      </c>
      <c r="AA7" s="64">
        <v>0</v>
      </c>
      <c r="AB7" s="83">
        <f t="shared" si="2"/>
        <v>78786</v>
      </c>
      <c r="AC7" s="51">
        <f t="shared" si="3"/>
        <v>222631</v>
      </c>
      <c r="AD7" s="39"/>
      <c r="AE7" s="64">
        <v>840652</v>
      </c>
      <c r="AF7" s="64">
        <v>0</v>
      </c>
      <c r="AG7" s="64">
        <v>452861</v>
      </c>
      <c r="AH7" s="64">
        <v>432</v>
      </c>
      <c r="AI7" s="51">
        <f t="shared" si="4"/>
        <v>1293945</v>
      </c>
      <c r="AJ7" s="64">
        <v>0</v>
      </c>
      <c r="AK7" s="51">
        <f t="shared" si="5"/>
        <v>1293945</v>
      </c>
      <c r="AL7" s="39"/>
      <c r="AM7" s="84"/>
      <c r="AN7" s="39"/>
    </row>
    <row r="8" spans="1:143" ht="17.149999999999999" customHeight="1" x14ac:dyDescent="0.3">
      <c r="A8" s="8">
        <f t="shared" si="6"/>
        <v>4</v>
      </c>
      <c r="B8" s="86" t="s">
        <v>292</v>
      </c>
      <c r="C8" s="86">
        <v>9598</v>
      </c>
      <c r="D8" s="87" t="s">
        <v>128</v>
      </c>
      <c r="E8" s="128" t="str">
        <f t="shared" si="0"/>
        <v xml:space="preserve"> </v>
      </c>
      <c r="F8" s="120" t="s">
        <v>305</v>
      </c>
      <c r="G8" s="93">
        <v>57733</v>
      </c>
      <c r="H8" s="94">
        <v>1799</v>
      </c>
      <c r="I8" s="94">
        <v>2935</v>
      </c>
      <c r="J8" s="94">
        <v>0</v>
      </c>
      <c r="K8" s="94"/>
      <c r="L8" s="94">
        <v>0</v>
      </c>
      <c r="M8" s="94">
        <v>26218</v>
      </c>
      <c r="N8" s="94">
        <v>5382</v>
      </c>
      <c r="O8" s="94">
        <v>2263</v>
      </c>
      <c r="P8" s="94"/>
      <c r="Q8" s="51">
        <f t="shared" si="1"/>
        <v>96330</v>
      </c>
      <c r="R8" s="9"/>
      <c r="S8" s="64">
        <v>16345</v>
      </c>
      <c r="T8" s="64">
        <v>1173</v>
      </c>
      <c r="U8" s="64">
        <v>2840</v>
      </c>
      <c r="V8" s="64">
        <v>4843</v>
      </c>
      <c r="W8" s="64">
        <v>16510</v>
      </c>
      <c r="X8" s="64">
        <v>19716</v>
      </c>
      <c r="Y8" s="64">
        <v>1214</v>
      </c>
      <c r="Z8" s="64"/>
      <c r="AA8" s="64"/>
      <c r="AB8" s="83">
        <f t="shared" si="2"/>
        <v>62641</v>
      </c>
      <c r="AC8" s="51">
        <f t="shared" si="3"/>
        <v>33689</v>
      </c>
      <c r="AD8" s="39"/>
      <c r="AE8" s="64">
        <v>1805000</v>
      </c>
      <c r="AF8" s="64">
        <v>80000</v>
      </c>
      <c r="AG8" s="64">
        <v>165847</v>
      </c>
      <c r="AH8" s="64">
        <v>2015</v>
      </c>
      <c r="AI8" s="51">
        <f t="shared" si="4"/>
        <v>2052862</v>
      </c>
      <c r="AJ8" s="64">
        <v>147</v>
      </c>
      <c r="AK8" s="51">
        <f t="shared" si="5"/>
        <v>2052715</v>
      </c>
      <c r="AL8" s="39"/>
      <c r="AM8" s="84"/>
      <c r="AN8" s="39"/>
    </row>
    <row r="9" spans="1:143" ht="17.149999999999999" customHeight="1" x14ac:dyDescent="0.3">
      <c r="A9" s="8">
        <f t="shared" si="6"/>
        <v>5</v>
      </c>
      <c r="B9" s="86" t="s">
        <v>292</v>
      </c>
      <c r="C9" s="86">
        <v>16010</v>
      </c>
      <c r="D9" s="87" t="s">
        <v>269</v>
      </c>
      <c r="E9" s="128">
        <f t="shared" si="0"/>
        <v>1</v>
      </c>
      <c r="F9" s="120" t="s">
        <v>342</v>
      </c>
      <c r="G9" s="93">
        <v>65130</v>
      </c>
      <c r="H9" s="94">
        <v>1440</v>
      </c>
      <c r="I9" s="94"/>
      <c r="J9" s="94">
        <v>0</v>
      </c>
      <c r="K9" s="94">
        <v>25581</v>
      </c>
      <c r="L9" s="94">
        <v>0</v>
      </c>
      <c r="M9" s="94">
        <v>18660</v>
      </c>
      <c r="N9" s="94">
        <v>3514</v>
      </c>
      <c r="O9" s="94">
        <v>178</v>
      </c>
      <c r="P9" s="94">
        <v>5304</v>
      </c>
      <c r="Q9" s="51">
        <f t="shared" si="1"/>
        <v>119807</v>
      </c>
      <c r="R9" s="9"/>
      <c r="S9" s="64">
        <v>60144</v>
      </c>
      <c r="T9" s="64">
        <v>18200</v>
      </c>
      <c r="U9" s="64">
        <v>6031</v>
      </c>
      <c r="V9" s="64">
        <v>2800</v>
      </c>
      <c r="W9" s="64">
        <v>19633</v>
      </c>
      <c r="X9" s="64">
        <v>36189</v>
      </c>
      <c r="Y9" s="64">
        <v>4240</v>
      </c>
      <c r="Z9" s="64"/>
      <c r="AA9" s="64">
        <v>10585</v>
      </c>
      <c r="AB9" s="83">
        <f t="shared" si="2"/>
        <v>157822</v>
      </c>
      <c r="AC9" s="51">
        <f t="shared" si="3"/>
        <v>-38015</v>
      </c>
      <c r="AD9" s="39"/>
      <c r="AE9" s="64">
        <v>775171</v>
      </c>
      <c r="AF9" s="64">
        <v>8599</v>
      </c>
      <c r="AG9" s="64">
        <v>104943</v>
      </c>
      <c r="AH9" s="64">
        <v>2964</v>
      </c>
      <c r="AI9" s="51">
        <f t="shared" si="4"/>
        <v>891677</v>
      </c>
      <c r="AJ9" s="64">
        <v>3316</v>
      </c>
      <c r="AK9" s="51">
        <f t="shared" si="5"/>
        <v>888361</v>
      </c>
      <c r="AL9" s="39"/>
      <c r="AM9" s="84"/>
      <c r="AN9" s="39"/>
    </row>
    <row r="10" spans="1:143" ht="17.149999999999999" customHeight="1" x14ac:dyDescent="0.3">
      <c r="A10" s="8">
        <f t="shared" si="6"/>
        <v>6</v>
      </c>
      <c r="B10" s="86" t="s">
        <v>292</v>
      </c>
      <c r="C10" s="86">
        <v>9576</v>
      </c>
      <c r="D10" s="87" t="s">
        <v>119</v>
      </c>
      <c r="E10" s="128" t="str">
        <f t="shared" si="0"/>
        <v xml:space="preserve"> </v>
      </c>
      <c r="F10" s="120" t="s">
        <v>305</v>
      </c>
      <c r="G10" s="93">
        <v>126374</v>
      </c>
      <c r="H10" s="94">
        <v>0</v>
      </c>
      <c r="I10" s="94">
        <v>4566</v>
      </c>
      <c r="J10" s="94">
        <v>0</v>
      </c>
      <c r="K10" s="94">
        <v>2750</v>
      </c>
      <c r="L10" s="94">
        <v>0</v>
      </c>
      <c r="M10" s="94">
        <v>5378</v>
      </c>
      <c r="N10" s="94">
        <v>17490</v>
      </c>
      <c r="O10" s="94">
        <v>0</v>
      </c>
      <c r="P10" s="94">
        <v>121</v>
      </c>
      <c r="Q10" s="51">
        <f t="shared" si="1"/>
        <v>156679</v>
      </c>
      <c r="R10" s="9"/>
      <c r="S10" s="64">
        <v>51803</v>
      </c>
      <c r="T10" s="64">
        <v>0</v>
      </c>
      <c r="U10" s="64">
        <v>5278</v>
      </c>
      <c r="V10" s="64">
        <v>3547</v>
      </c>
      <c r="W10" s="64">
        <v>33158</v>
      </c>
      <c r="X10" s="64">
        <v>11622</v>
      </c>
      <c r="Y10" s="64">
        <v>25210</v>
      </c>
      <c r="Z10" s="64"/>
      <c r="AA10" s="64"/>
      <c r="AB10" s="83">
        <f t="shared" si="2"/>
        <v>130618</v>
      </c>
      <c r="AC10" s="51">
        <f t="shared" si="3"/>
        <v>26061</v>
      </c>
      <c r="AD10" s="39"/>
      <c r="AE10" s="64">
        <v>1115000</v>
      </c>
      <c r="AF10" s="64">
        <v>212734</v>
      </c>
      <c r="AG10" s="64">
        <v>400886</v>
      </c>
      <c r="AH10" s="64">
        <v>0</v>
      </c>
      <c r="AI10" s="51">
        <f t="shared" si="4"/>
        <v>1728620</v>
      </c>
      <c r="AJ10" s="64">
        <v>0</v>
      </c>
      <c r="AK10" s="51">
        <f t="shared" si="5"/>
        <v>1728620</v>
      </c>
      <c r="AL10" s="39"/>
      <c r="AM10" s="84"/>
      <c r="AN10" s="39"/>
    </row>
    <row r="11" spans="1:143" ht="17.149999999999999" customHeight="1" x14ac:dyDescent="0.3">
      <c r="A11" s="8">
        <f t="shared" si="6"/>
        <v>7</v>
      </c>
      <c r="B11" s="86" t="s">
        <v>292</v>
      </c>
      <c r="C11" s="86">
        <v>9510</v>
      </c>
      <c r="D11" s="87" t="s">
        <v>99</v>
      </c>
      <c r="E11" s="128" t="str">
        <f t="shared" si="0"/>
        <v xml:space="preserve"> </v>
      </c>
      <c r="F11" s="120" t="s">
        <v>305</v>
      </c>
      <c r="G11" s="93">
        <v>30388</v>
      </c>
      <c r="H11" s="94"/>
      <c r="I11" s="94">
        <v>0</v>
      </c>
      <c r="J11" s="94"/>
      <c r="K11" s="94">
        <v>0</v>
      </c>
      <c r="L11" s="94">
        <v>0</v>
      </c>
      <c r="M11" s="94">
        <v>17296</v>
      </c>
      <c r="N11" s="94">
        <v>467</v>
      </c>
      <c r="O11" s="94">
        <v>100</v>
      </c>
      <c r="P11" s="94"/>
      <c r="Q11" s="51">
        <f t="shared" si="1"/>
        <v>48251</v>
      </c>
      <c r="R11" s="9"/>
      <c r="S11" s="64"/>
      <c r="T11" s="64"/>
      <c r="U11" s="64">
        <v>7073</v>
      </c>
      <c r="V11" s="64">
        <v>1910</v>
      </c>
      <c r="W11" s="64">
        <v>20101</v>
      </c>
      <c r="X11" s="64">
        <v>10747</v>
      </c>
      <c r="Y11" s="64">
        <v>921</v>
      </c>
      <c r="Z11" s="64">
        <v>828</v>
      </c>
      <c r="AA11" s="64">
        <v>428</v>
      </c>
      <c r="AB11" s="83">
        <f t="shared" si="2"/>
        <v>42008</v>
      </c>
      <c r="AC11" s="51">
        <f t="shared" si="3"/>
        <v>6243</v>
      </c>
      <c r="AD11" s="39"/>
      <c r="AE11" s="64">
        <v>619000</v>
      </c>
      <c r="AF11" s="64">
        <v>4358</v>
      </c>
      <c r="AG11" s="64">
        <v>64103</v>
      </c>
      <c r="AH11" s="64">
        <v>4420</v>
      </c>
      <c r="AI11" s="51">
        <f t="shared" si="4"/>
        <v>691881</v>
      </c>
      <c r="AJ11" s="64">
        <v>659</v>
      </c>
      <c r="AK11" s="51">
        <f t="shared" si="5"/>
        <v>691222</v>
      </c>
      <c r="AL11" s="39"/>
      <c r="AM11" s="84"/>
      <c r="AN11" s="39"/>
    </row>
    <row r="12" spans="1:143" ht="17.149999999999999" customHeight="1" x14ac:dyDescent="0.3">
      <c r="A12" s="8">
        <f t="shared" si="6"/>
        <v>8</v>
      </c>
      <c r="B12" s="86" t="s">
        <v>292</v>
      </c>
      <c r="C12" s="86">
        <v>13590</v>
      </c>
      <c r="D12" s="87" t="s">
        <v>100</v>
      </c>
      <c r="E12" s="128">
        <f t="shared" si="0"/>
        <v>1</v>
      </c>
      <c r="F12" s="120" t="s">
        <v>342</v>
      </c>
      <c r="G12" s="93">
        <v>63923</v>
      </c>
      <c r="H12" s="94"/>
      <c r="I12" s="94"/>
      <c r="J12" s="94">
        <v>0</v>
      </c>
      <c r="K12" s="94"/>
      <c r="L12" s="94">
        <v>5000</v>
      </c>
      <c r="M12" s="94">
        <v>20780</v>
      </c>
      <c r="N12" s="94">
        <v>16211</v>
      </c>
      <c r="O12" s="94">
        <v>15679</v>
      </c>
      <c r="P12" s="94">
        <v>169</v>
      </c>
      <c r="Q12" s="51">
        <f t="shared" si="1"/>
        <v>121762</v>
      </c>
      <c r="R12" s="9"/>
      <c r="S12" s="64"/>
      <c r="T12" s="64"/>
      <c r="U12" s="64">
        <v>24415</v>
      </c>
      <c r="V12" s="64">
        <v>21022</v>
      </c>
      <c r="W12" s="64">
        <v>41028</v>
      </c>
      <c r="X12" s="64">
        <v>6223</v>
      </c>
      <c r="Y12" s="64">
        <v>726</v>
      </c>
      <c r="Z12" s="64">
        <v>935</v>
      </c>
      <c r="AA12" s="64">
        <v>1179</v>
      </c>
      <c r="AB12" s="83">
        <f t="shared" si="2"/>
        <v>95528</v>
      </c>
      <c r="AC12" s="51">
        <f t="shared" si="3"/>
        <v>26234</v>
      </c>
      <c r="AD12" s="39"/>
      <c r="AE12" s="64">
        <v>1738000</v>
      </c>
      <c r="AF12" s="64">
        <v>606</v>
      </c>
      <c r="AG12" s="64">
        <v>546981</v>
      </c>
      <c r="AH12" s="64"/>
      <c r="AI12" s="51">
        <f t="shared" si="4"/>
        <v>2285587</v>
      </c>
      <c r="AJ12" s="64">
        <v>7898</v>
      </c>
      <c r="AK12" s="51">
        <f t="shared" si="5"/>
        <v>2277689</v>
      </c>
      <c r="AL12" s="39"/>
      <c r="AM12" s="84"/>
      <c r="AN12" s="39"/>
    </row>
    <row r="13" spans="1:143" ht="17.149999999999999" customHeight="1" x14ac:dyDescent="0.3">
      <c r="A13" s="8">
        <f t="shared" si="6"/>
        <v>9</v>
      </c>
      <c r="B13" s="86" t="s">
        <v>292</v>
      </c>
      <c r="C13" s="86">
        <v>9524</v>
      </c>
      <c r="D13" s="87" t="s">
        <v>102</v>
      </c>
      <c r="E13" s="128">
        <f t="shared" si="0"/>
        <v>1</v>
      </c>
      <c r="F13" s="120" t="s">
        <v>342</v>
      </c>
      <c r="G13" s="93">
        <v>63497</v>
      </c>
      <c r="H13" s="94"/>
      <c r="I13" s="94">
        <v>0</v>
      </c>
      <c r="J13" s="94"/>
      <c r="K13" s="94"/>
      <c r="L13" s="94">
        <v>10000</v>
      </c>
      <c r="M13" s="94">
        <v>53674</v>
      </c>
      <c r="N13" s="94">
        <v>24972</v>
      </c>
      <c r="O13" s="94">
        <v>2870</v>
      </c>
      <c r="P13" s="94">
        <v>6830</v>
      </c>
      <c r="Q13" s="51">
        <f t="shared" si="1"/>
        <v>161843</v>
      </c>
      <c r="R13" s="9"/>
      <c r="S13" s="64">
        <v>38026</v>
      </c>
      <c r="T13" s="64">
        <v>16156</v>
      </c>
      <c r="U13" s="64">
        <v>889</v>
      </c>
      <c r="V13" s="64">
        <v>30290</v>
      </c>
      <c r="W13" s="64">
        <v>52701</v>
      </c>
      <c r="X13" s="64">
        <v>18377</v>
      </c>
      <c r="Y13" s="64"/>
      <c r="Z13" s="64">
        <v>16082</v>
      </c>
      <c r="AA13" s="64"/>
      <c r="AB13" s="83">
        <f t="shared" si="2"/>
        <v>172521</v>
      </c>
      <c r="AC13" s="51">
        <f t="shared" si="3"/>
        <v>-10678</v>
      </c>
      <c r="AD13" s="39"/>
      <c r="AE13" s="64">
        <v>6091</v>
      </c>
      <c r="AF13" s="64"/>
      <c r="AG13" s="64">
        <v>788263</v>
      </c>
      <c r="AH13" s="64">
        <v>4398</v>
      </c>
      <c r="AI13" s="51">
        <f t="shared" si="4"/>
        <v>798752</v>
      </c>
      <c r="AJ13" s="64">
        <v>6934</v>
      </c>
      <c r="AK13" s="51">
        <f t="shared" si="5"/>
        <v>791818</v>
      </c>
      <c r="AL13" s="39"/>
      <c r="AM13" s="84"/>
      <c r="AN13" s="39"/>
    </row>
    <row r="14" spans="1:143" ht="17.149999999999999" customHeight="1" x14ac:dyDescent="0.3">
      <c r="A14" s="8">
        <f t="shared" si="6"/>
        <v>10</v>
      </c>
      <c r="B14" s="86" t="s">
        <v>292</v>
      </c>
      <c r="C14" s="86">
        <v>9525</v>
      </c>
      <c r="D14" s="87" t="s">
        <v>103</v>
      </c>
      <c r="E14" s="128">
        <f t="shared" si="0"/>
        <v>1</v>
      </c>
      <c r="F14" s="120" t="s">
        <v>342</v>
      </c>
      <c r="G14" s="93">
        <v>128867</v>
      </c>
      <c r="H14" s="94"/>
      <c r="I14" s="94">
        <v>8667</v>
      </c>
      <c r="J14" s="94"/>
      <c r="K14" s="94">
        <v>19329</v>
      </c>
      <c r="L14" s="94"/>
      <c r="M14" s="94">
        <v>27546</v>
      </c>
      <c r="N14" s="94">
        <v>3960</v>
      </c>
      <c r="O14" s="94">
        <v>36573</v>
      </c>
      <c r="P14" s="94"/>
      <c r="Q14" s="51">
        <f t="shared" si="1"/>
        <v>224942</v>
      </c>
      <c r="R14" s="9"/>
      <c r="S14" s="64">
        <v>61332</v>
      </c>
      <c r="T14" s="64">
        <v>18720</v>
      </c>
      <c r="U14" s="64">
        <v>29911</v>
      </c>
      <c r="V14" s="64">
        <v>67355</v>
      </c>
      <c r="W14" s="64">
        <v>27796</v>
      </c>
      <c r="X14" s="64">
        <v>33727</v>
      </c>
      <c r="Y14" s="64">
        <v>12437</v>
      </c>
      <c r="Z14" s="64">
        <v>5890</v>
      </c>
      <c r="AA14" s="64"/>
      <c r="AB14" s="83">
        <f t="shared" si="2"/>
        <v>257168</v>
      </c>
      <c r="AC14" s="51">
        <f t="shared" si="3"/>
        <v>-32226</v>
      </c>
      <c r="AD14" s="39"/>
      <c r="AE14" s="64">
        <v>1518813</v>
      </c>
      <c r="AF14" s="64">
        <v>25856</v>
      </c>
      <c r="AG14" s="64">
        <v>181868</v>
      </c>
      <c r="AH14" s="64">
        <v>4563</v>
      </c>
      <c r="AI14" s="51">
        <f t="shared" si="4"/>
        <v>1731100</v>
      </c>
      <c r="AJ14" s="64">
        <v>12450</v>
      </c>
      <c r="AK14" s="51">
        <f t="shared" si="5"/>
        <v>1718650</v>
      </c>
      <c r="AL14" s="39"/>
      <c r="AM14" s="84"/>
      <c r="AN14" s="39"/>
    </row>
    <row r="15" spans="1:143" ht="17.149999999999999" customHeight="1" x14ac:dyDescent="0.3">
      <c r="A15" s="8">
        <f t="shared" si="6"/>
        <v>11</v>
      </c>
      <c r="B15" s="86" t="s">
        <v>292</v>
      </c>
      <c r="C15" s="86">
        <v>9526</v>
      </c>
      <c r="D15" s="87" t="s">
        <v>104</v>
      </c>
      <c r="E15" s="128">
        <f t="shared" si="0"/>
        <v>1</v>
      </c>
      <c r="F15" s="120" t="s">
        <v>342</v>
      </c>
      <c r="G15" s="93">
        <v>7463</v>
      </c>
      <c r="H15" s="94"/>
      <c r="I15" s="94"/>
      <c r="J15" s="94">
        <v>0</v>
      </c>
      <c r="K15" s="94">
        <v>0</v>
      </c>
      <c r="L15" s="94">
        <v>235</v>
      </c>
      <c r="M15" s="94">
        <v>16150</v>
      </c>
      <c r="N15" s="94">
        <v>878</v>
      </c>
      <c r="O15" s="94">
        <v>3594</v>
      </c>
      <c r="P15" s="94"/>
      <c r="Q15" s="51">
        <f t="shared" si="1"/>
        <v>28320</v>
      </c>
      <c r="R15" s="9"/>
      <c r="S15" s="64"/>
      <c r="T15" s="64">
        <v>0</v>
      </c>
      <c r="U15" s="64">
        <v>1311</v>
      </c>
      <c r="V15" s="64">
        <v>6043</v>
      </c>
      <c r="W15" s="64">
        <v>13026</v>
      </c>
      <c r="X15" s="64">
        <v>13647</v>
      </c>
      <c r="Y15" s="64">
        <v>0</v>
      </c>
      <c r="Z15" s="64">
        <v>0</v>
      </c>
      <c r="AA15" s="64">
        <v>240</v>
      </c>
      <c r="AB15" s="83">
        <f t="shared" si="2"/>
        <v>34267</v>
      </c>
      <c r="AC15" s="51">
        <f t="shared" si="3"/>
        <v>-5947</v>
      </c>
      <c r="AD15" s="39"/>
      <c r="AE15" s="64">
        <v>1398000</v>
      </c>
      <c r="AF15" s="64">
        <v>10000</v>
      </c>
      <c r="AG15" s="64">
        <v>17787</v>
      </c>
      <c r="AH15" s="64">
        <v>0</v>
      </c>
      <c r="AI15" s="51">
        <f t="shared" si="4"/>
        <v>1425787</v>
      </c>
      <c r="AJ15" s="64">
        <v>149</v>
      </c>
      <c r="AK15" s="51">
        <f t="shared" si="5"/>
        <v>1425638</v>
      </c>
      <c r="AL15" s="39"/>
      <c r="AM15" s="84"/>
      <c r="AN15" s="39"/>
    </row>
    <row r="16" spans="1:143" ht="17.149999999999999" customHeight="1" x14ac:dyDescent="0.3">
      <c r="A16" s="8">
        <f t="shared" si="6"/>
        <v>12</v>
      </c>
      <c r="B16" s="86" t="s">
        <v>292</v>
      </c>
      <c r="C16" s="86">
        <v>9527</v>
      </c>
      <c r="D16" s="87" t="s">
        <v>106</v>
      </c>
      <c r="E16" s="128">
        <f t="shared" si="0"/>
        <v>1</v>
      </c>
      <c r="F16" s="120" t="s">
        <v>342</v>
      </c>
      <c r="G16" s="93">
        <v>67487</v>
      </c>
      <c r="H16" s="94">
        <v>0</v>
      </c>
      <c r="I16" s="94">
        <v>0</v>
      </c>
      <c r="J16" s="94">
        <v>0</v>
      </c>
      <c r="K16" s="94">
        <v>0</v>
      </c>
      <c r="L16" s="94"/>
      <c r="M16" s="94">
        <v>19990</v>
      </c>
      <c r="N16" s="94">
        <v>43098</v>
      </c>
      <c r="O16" s="94">
        <v>36084</v>
      </c>
      <c r="P16" s="94">
        <v>1129</v>
      </c>
      <c r="Q16" s="51">
        <f t="shared" si="1"/>
        <v>167788</v>
      </c>
      <c r="R16" s="9"/>
      <c r="S16" s="64">
        <v>18685</v>
      </c>
      <c r="T16" s="64">
        <v>3293</v>
      </c>
      <c r="U16" s="64"/>
      <c r="V16" s="64">
        <v>18590</v>
      </c>
      <c r="W16" s="64">
        <v>34095</v>
      </c>
      <c r="X16" s="64">
        <v>19566</v>
      </c>
      <c r="Y16" s="64">
        <v>12540</v>
      </c>
      <c r="Z16" s="64">
        <v>4140</v>
      </c>
      <c r="AA16" s="64">
        <v>3518</v>
      </c>
      <c r="AB16" s="83">
        <f t="shared" si="2"/>
        <v>114427</v>
      </c>
      <c r="AC16" s="51">
        <f t="shared" si="3"/>
        <v>53361</v>
      </c>
      <c r="AD16" s="39"/>
      <c r="AE16" s="64">
        <v>1820000</v>
      </c>
      <c r="AF16" s="64">
        <v>0</v>
      </c>
      <c r="AG16" s="64">
        <v>1442315</v>
      </c>
      <c r="AH16" s="64">
        <v>1863</v>
      </c>
      <c r="AI16" s="51">
        <f t="shared" si="4"/>
        <v>3264178</v>
      </c>
      <c r="AJ16" s="64">
        <v>14972</v>
      </c>
      <c r="AK16" s="51">
        <f t="shared" si="5"/>
        <v>3249206</v>
      </c>
      <c r="AL16" s="39"/>
      <c r="AM16" s="84"/>
      <c r="AN16" s="39"/>
    </row>
    <row r="17" spans="1:40" ht="17.149999999999999" customHeight="1" x14ac:dyDescent="0.3">
      <c r="A17" s="8">
        <f t="shared" si="6"/>
        <v>13</v>
      </c>
      <c r="B17" s="86" t="s">
        <v>292</v>
      </c>
      <c r="C17" s="86">
        <v>9545</v>
      </c>
      <c r="D17" s="87" t="s">
        <v>270</v>
      </c>
      <c r="E17" s="128">
        <f t="shared" si="0"/>
        <v>1</v>
      </c>
      <c r="F17" s="120" t="s">
        <v>342</v>
      </c>
      <c r="G17" s="93">
        <v>220246</v>
      </c>
      <c r="H17" s="94">
        <v>0</v>
      </c>
      <c r="I17" s="94">
        <v>5215</v>
      </c>
      <c r="J17" s="94">
        <v>0</v>
      </c>
      <c r="K17" s="94">
        <v>20000</v>
      </c>
      <c r="L17" s="94"/>
      <c r="M17" s="94">
        <v>11721</v>
      </c>
      <c r="N17" s="94">
        <v>9987</v>
      </c>
      <c r="O17" s="94">
        <v>4582</v>
      </c>
      <c r="P17" s="94"/>
      <c r="Q17" s="51">
        <f t="shared" si="1"/>
        <v>271751</v>
      </c>
      <c r="R17" s="9"/>
      <c r="S17" s="64">
        <v>62214</v>
      </c>
      <c r="T17" s="64">
        <v>11660</v>
      </c>
      <c r="U17" s="64"/>
      <c r="V17" s="64">
        <v>105476</v>
      </c>
      <c r="W17" s="64">
        <v>36548</v>
      </c>
      <c r="X17" s="64">
        <v>40979</v>
      </c>
      <c r="Y17" s="64">
        <v>6265</v>
      </c>
      <c r="Z17" s="64">
        <v>740</v>
      </c>
      <c r="AA17" s="64">
        <v>3709</v>
      </c>
      <c r="AB17" s="83">
        <f t="shared" si="2"/>
        <v>267591</v>
      </c>
      <c r="AC17" s="51">
        <f t="shared" si="3"/>
        <v>4160</v>
      </c>
      <c r="AD17" s="39"/>
      <c r="AE17" s="64">
        <v>1390000</v>
      </c>
      <c r="AF17" s="64">
        <v>722469</v>
      </c>
      <c r="AG17" s="64">
        <v>312920</v>
      </c>
      <c r="AH17" s="64">
        <v>1793</v>
      </c>
      <c r="AI17" s="51">
        <f t="shared" si="4"/>
        <v>2427182</v>
      </c>
      <c r="AJ17" s="64">
        <v>102659</v>
      </c>
      <c r="AK17" s="51">
        <f t="shared" si="5"/>
        <v>2324523</v>
      </c>
      <c r="AL17" s="39"/>
      <c r="AM17" s="84"/>
      <c r="AN17" s="39"/>
    </row>
    <row r="18" spans="1:40" ht="17.149999999999999" customHeight="1" x14ac:dyDescent="0.3">
      <c r="A18" s="8">
        <f t="shared" si="6"/>
        <v>14</v>
      </c>
      <c r="B18" s="86" t="s">
        <v>292</v>
      </c>
      <c r="C18" s="86">
        <v>9562</v>
      </c>
      <c r="D18" s="87" t="s">
        <v>117</v>
      </c>
      <c r="E18" s="128">
        <f t="shared" si="0"/>
        <v>1</v>
      </c>
      <c r="F18" s="120" t="s">
        <v>342</v>
      </c>
      <c r="G18" s="93">
        <v>8631</v>
      </c>
      <c r="H18" s="94"/>
      <c r="I18" s="94">
        <v>330</v>
      </c>
      <c r="J18" s="94">
        <v>8000</v>
      </c>
      <c r="K18" s="94">
        <v>0</v>
      </c>
      <c r="L18" s="94">
        <v>0</v>
      </c>
      <c r="M18" s="94">
        <v>6760</v>
      </c>
      <c r="N18" s="94">
        <v>5284</v>
      </c>
      <c r="O18" s="94">
        <v>130</v>
      </c>
      <c r="P18" s="94"/>
      <c r="Q18" s="51">
        <f t="shared" si="1"/>
        <v>29135</v>
      </c>
      <c r="R18" s="9"/>
      <c r="S18" s="64">
        <v>2908</v>
      </c>
      <c r="T18" s="64">
        <v>0</v>
      </c>
      <c r="U18" s="64">
        <v>1694</v>
      </c>
      <c r="V18" s="64"/>
      <c r="W18" s="64">
        <v>11895</v>
      </c>
      <c r="X18" s="64">
        <v>3586</v>
      </c>
      <c r="Y18" s="64"/>
      <c r="Z18" s="64">
        <v>300</v>
      </c>
      <c r="AA18" s="64"/>
      <c r="AB18" s="83">
        <f t="shared" si="2"/>
        <v>20383</v>
      </c>
      <c r="AC18" s="51">
        <f t="shared" si="3"/>
        <v>8752</v>
      </c>
      <c r="AD18" s="39"/>
      <c r="AE18" s="64">
        <v>285000</v>
      </c>
      <c r="AF18" s="64">
        <v>539</v>
      </c>
      <c r="AG18" s="64">
        <v>178580</v>
      </c>
      <c r="AH18" s="64">
        <v>0</v>
      </c>
      <c r="AI18" s="51">
        <f t="shared" si="4"/>
        <v>464119</v>
      </c>
      <c r="AJ18" s="64">
        <v>754</v>
      </c>
      <c r="AK18" s="51">
        <f t="shared" si="5"/>
        <v>463365</v>
      </c>
      <c r="AL18" s="39"/>
      <c r="AM18" s="84"/>
      <c r="AN18" s="39"/>
    </row>
    <row r="19" spans="1:40" ht="17.149999999999999" customHeight="1" x14ac:dyDescent="0.3">
      <c r="A19" s="8">
        <f t="shared" si="6"/>
        <v>15</v>
      </c>
      <c r="B19" s="86" t="s">
        <v>292</v>
      </c>
      <c r="C19" s="86">
        <v>9599</v>
      </c>
      <c r="D19" s="87" t="s">
        <v>125</v>
      </c>
      <c r="E19" s="128">
        <f t="shared" si="0"/>
        <v>1</v>
      </c>
      <c r="F19" s="120" t="s">
        <v>342</v>
      </c>
      <c r="G19" s="93">
        <v>74593</v>
      </c>
      <c r="H19" s="94">
        <v>0</v>
      </c>
      <c r="I19" s="94"/>
      <c r="J19" s="94">
        <v>0</v>
      </c>
      <c r="K19" s="94">
        <v>66818</v>
      </c>
      <c r="L19" s="94"/>
      <c r="M19" s="94">
        <v>22747</v>
      </c>
      <c r="N19" s="94">
        <v>3676</v>
      </c>
      <c r="O19" s="94"/>
      <c r="P19" s="94"/>
      <c r="Q19" s="51">
        <f t="shared" si="1"/>
        <v>167834</v>
      </c>
      <c r="R19" s="9"/>
      <c r="S19" s="64">
        <v>99282</v>
      </c>
      <c r="T19" s="64"/>
      <c r="U19" s="64">
        <v>2901</v>
      </c>
      <c r="V19" s="64">
        <v>19069</v>
      </c>
      <c r="W19" s="64">
        <v>32277</v>
      </c>
      <c r="X19" s="64">
        <v>17443</v>
      </c>
      <c r="Y19" s="64">
        <v>1365</v>
      </c>
      <c r="Z19" s="64">
        <v>4245</v>
      </c>
      <c r="AA19" s="64">
        <v>8894</v>
      </c>
      <c r="AB19" s="83">
        <f t="shared" si="2"/>
        <v>185476</v>
      </c>
      <c r="AC19" s="51">
        <f t="shared" si="3"/>
        <v>-17642</v>
      </c>
      <c r="AD19" s="39"/>
      <c r="AE19" s="64">
        <v>2430000</v>
      </c>
      <c r="AF19" s="64">
        <v>103741</v>
      </c>
      <c r="AG19" s="64">
        <v>102213</v>
      </c>
      <c r="AH19" s="64">
        <v>5603</v>
      </c>
      <c r="AI19" s="51">
        <f t="shared" si="4"/>
        <v>2641557</v>
      </c>
      <c r="AJ19" s="64">
        <v>8206</v>
      </c>
      <c r="AK19" s="51">
        <f t="shared" si="5"/>
        <v>2633351</v>
      </c>
      <c r="AL19" s="39"/>
      <c r="AM19" s="84"/>
      <c r="AN19" s="39"/>
    </row>
    <row r="20" spans="1:40" ht="17.149999999999999" customHeight="1" x14ac:dyDescent="0.3">
      <c r="A20" s="8">
        <f t="shared" si="6"/>
        <v>16</v>
      </c>
      <c r="B20" s="86" t="s">
        <v>292</v>
      </c>
      <c r="C20" s="86">
        <v>9604</v>
      </c>
      <c r="D20" s="87" t="s">
        <v>126</v>
      </c>
      <c r="E20" s="128">
        <f t="shared" si="0"/>
        <v>1</v>
      </c>
      <c r="F20" s="120" t="s">
        <v>342</v>
      </c>
      <c r="G20" s="93">
        <v>101564</v>
      </c>
      <c r="H20" s="94"/>
      <c r="I20" s="94">
        <v>1377</v>
      </c>
      <c r="J20" s="94">
        <v>0</v>
      </c>
      <c r="K20" s="94"/>
      <c r="L20" s="94">
        <v>10000</v>
      </c>
      <c r="M20" s="94">
        <v>71553</v>
      </c>
      <c r="N20" s="94">
        <v>13823</v>
      </c>
      <c r="O20" s="94">
        <v>8329</v>
      </c>
      <c r="P20" s="94">
        <v>17</v>
      </c>
      <c r="Q20" s="51">
        <f t="shared" si="1"/>
        <v>206663</v>
      </c>
      <c r="R20" s="9"/>
      <c r="S20" s="64">
        <v>52888</v>
      </c>
      <c r="T20" s="64">
        <v>39000</v>
      </c>
      <c r="U20" s="64">
        <v>2054</v>
      </c>
      <c r="V20" s="64">
        <v>31791</v>
      </c>
      <c r="W20" s="64">
        <v>43550</v>
      </c>
      <c r="X20" s="64">
        <v>30575</v>
      </c>
      <c r="Y20" s="64">
        <v>1377</v>
      </c>
      <c r="Z20" s="64"/>
      <c r="AA20" s="64">
        <v>0</v>
      </c>
      <c r="AB20" s="83">
        <f t="shared" si="2"/>
        <v>201235</v>
      </c>
      <c r="AC20" s="51">
        <f t="shared" si="3"/>
        <v>5428</v>
      </c>
      <c r="AD20" s="39"/>
      <c r="AE20" s="64">
        <v>3565024</v>
      </c>
      <c r="AF20" s="64"/>
      <c r="AG20" s="64">
        <v>691484</v>
      </c>
      <c r="AH20" s="64">
        <v>1669</v>
      </c>
      <c r="AI20" s="51">
        <f t="shared" si="4"/>
        <v>4258177</v>
      </c>
      <c r="AJ20" s="64">
        <v>18415</v>
      </c>
      <c r="AK20" s="51">
        <f t="shared" si="5"/>
        <v>4239762</v>
      </c>
      <c r="AL20" s="39"/>
      <c r="AM20" s="84"/>
      <c r="AN20" s="39"/>
    </row>
    <row r="21" spans="1:40" ht="17.149999999999999" customHeight="1" x14ac:dyDescent="0.3">
      <c r="A21" s="8">
        <f t="shared" si="6"/>
        <v>17</v>
      </c>
      <c r="B21" s="86" t="s">
        <v>292</v>
      </c>
      <c r="C21" s="86">
        <v>9606</v>
      </c>
      <c r="D21" s="87" t="s">
        <v>281</v>
      </c>
      <c r="E21" s="128" t="str">
        <f t="shared" si="0"/>
        <v xml:space="preserve"> </v>
      </c>
      <c r="F21" s="120" t="s">
        <v>305</v>
      </c>
      <c r="G21" s="93">
        <v>81518</v>
      </c>
      <c r="H21" s="94">
        <v>0</v>
      </c>
      <c r="I21" s="94">
        <v>5150</v>
      </c>
      <c r="J21" s="94">
        <v>0</v>
      </c>
      <c r="K21" s="94">
        <v>2603</v>
      </c>
      <c r="L21" s="94">
        <v>0</v>
      </c>
      <c r="M21" s="94">
        <v>3758</v>
      </c>
      <c r="N21" s="94">
        <v>0</v>
      </c>
      <c r="O21" s="94">
        <v>0</v>
      </c>
      <c r="P21" s="94">
        <v>950</v>
      </c>
      <c r="Q21" s="51">
        <f t="shared" si="1"/>
        <v>93979</v>
      </c>
      <c r="R21" s="9"/>
      <c r="S21" s="64">
        <v>58210</v>
      </c>
      <c r="T21" s="64">
        <v>3758</v>
      </c>
      <c r="U21" s="64">
        <v>431</v>
      </c>
      <c r="V21" s="64">
        <v>0</v>
      </c>
      <c r="W21" s="64">
        <v>14997</v>
      </c>
      <c r="X21" s="64">
        <v>1874</v>
      </c>
      <c r="Y21" s="64">
        <v>0</v>
      </c>
      <c r="Z21" s="64">
        <v>0</v>
      </c>
      <c r="AA21" s="64">
        <v>7770</v>
      </c>
      <c r="AB21" s="83">
        <f t="shared" si="2"/>
        <v>87040</v>
      </c>
      <c r="AC21" s="51">
        <f t="shared" si="3"/>
        <v>6939</v>
      </c>
      <c r="AD21" s="39"/>
      <c r="AE21" s="64">
        <v>0</v>
      </c>
      <c r="AF21" s="64">
        <v>0</v>
      </c>
      <c r="AG21" s="64">
        <v>21350</v>
      </c>
      <c r="AH21" s="64">
        <v>0</v>
      </c>
      <c r="AI21" s="51">
        <f t="shared" si="4"/>
        <v>21350</v>
      </c>
      <c r="AJ21" s="64">
        <v>2001</v>
      </c>
      <c r="AK21" s="51">
        <f t="shared" si="5"/>
        <v>19349</v>
      </c>
      <c r="AL21" s="39"/>
      <c r="AM21" s="84"/>
      <c r="AN21" s="39"/>
    </row>
    <row r="22" spans="1:40" ht="17.149999999999999" customHeight="1" x14ac:dyDescent="0.3">
      <c r="A22" s="8">
        <f t="shared" si="6"/>
        <v>18</v>
      </c>
      <c r="B22" s="86" t="s">
        <v>292</v>
      </c>
      <c r="C22" s="86">
        <v>9606</v>
      </c>
      <c r="D22" s="87" t="s">
        <v>306</v>
      </c>
      <c r="E22" s="128">
        <f t="shared" si="0"/>
        <v>1</v>
      </c>
      <c r="F22" s="120" t="s">
        <v>342</v>
      </c>
      <c r="G22" s="93">
        <v>387439</v>
      </c>
      <c r="H22" s="94">
        <v>0</v>
      </c>
      <c r="I22" s="94">
        <v>8268</v>
      </c>
      <c r="J22" s="94"/>
      <c r="K22" s="94">
        <v>2000</v>
      </c>
      <c r="L22" s="94"/>
      <c r="M22" s="94">
        <v>45429</v>
      </c>
      <c r="N22" s="94">
        <v>36535</v>
      </c>
      <c r="O22" s="94"/>
      <c r="P22" s="94">
        <v>63</v>
      </c>
      <c r="Q22" s="51">
        <f t="shared" si="1"/>
        <v>479734</v>
      </c>
      <c r="R22" s="9"/>
      <c r="S22" s="64">
        <v>28173</v>
      </c>
      <c r="T22" s="64">
        <v>15467</v>
      </c>
      <c r="U22" s="64">
        <v>196828</v>
      </c>
      <c r="V22" s="64">
        <v>74003</v>
      </c>
      <c r="W22" s="64">
        <v>186290</v>
      </c>
      <c r="X22" s="64">
        <v>80407</v>
      </c>
      <c r="Y22" s="64">
        <v>12486</v>
      </c>
      <c r="Z22" s="64">
        <v>23878</v>
      </c>
      <c r="AA22" s="64">
        <v>0</v>
      </c>
      <c r="AB22" s="83">
        <f t="shared" si="2"/>
        <v>617532</v>
      </c>
      <c r="AC22" s="51">
        <f t="shared" si="3"/>
        <v>-137798</v>
      </c>
      <c r="AD22" s="39"/>
      <c r="AE22" s="64">
        <v>3250000</v>
      </c>
      <c r="AF22" s="64">
        <v>0</v>
      </c>
      <c r="AG22" s="64">
        <v>1107819</v>
      </c>
      <c r="AH22" s="64">
        <v>22734</v>
      </c>
      <c r="AI22" s="51">
        <f t="shared" si="4"/>
        <v>4380553</v>
      </c>
      <c r="AJ22" s="64">
        <v>35948</v>
      </c>
      <c r="AK22" s="51">
        <f t="shared" si="5"/>
        <v>4344605</v>
      </c>
      <c r="AL22" s="39"/>
      <c r="AM22" s="84"/>
      <c r="AN22" s="39"/>
    </row>
    <row r="23" spans="1:40" ht="17.149999999999999" customHeight="1" x14ac:dyDescent="0.3">
      <c r="A23" s="8">
        <f t="shared" si="6"/>
        <v>19</v>
      </c>
      <c r="B23" s="86" t="s">
        <v>292</v>
      </c>
      <c r="C23" s="86">
        <v>9594</v>
      </c>
      <c r="D23" s="87" t="s">
        <v>123</v>
      </c>
      <c r="E23" s="128">
        <f t="shared" si="0"/>
        <v>1</v>
      </c>
      <c r="F23" s="120" t="s">
        <v>342</v>
      </c>
      <c r="G23" s="93">
        <v>16264</v>
      </c>
      <c r="H23" s="94"/>
      <c r="I23" s="94">
        <v>352</v>
      </c>
      <c r="J23" s="94">
        <v>0</v>
      </c>
      <c r="K23" s="94"/>
      <c r="L23" s="94"/>
      <c r="M23" s="94">
        <v>14450</v>
      </c>
      <c r="N23" s="94">
        <v>5401</v>
      </c>
      <c r="O23" s="94">
        <v>17642</v>
      </c>
      <c r="P23" s="94">
        <v>4504</v>
      </c>
      <c r="Q23" s="51">
        <f t="shared" si="1"/>
        <v>58613</v>
      </c>
      <c r="R23" s="9"/>
      <c r="S23" s="64">
        <v>39562</v>
      </c>
      <c r="T23" s="64">
        <v>0</v>
      </c>
      <c r="U23" s="64">
        <v>284</v>
      </c>
      <c r="V23" s="64"/>
      <c r="W23" s="64">
        <v>20611</v>
      </c>
      <c r="X23" s="64">
        <v>6544</v>
      </c>
      <c r="Y23" s="64"/>
      <c r="Z23" s="64">
        <v>352</v>
      </c>
      <c r="AA23" s="64"/>
      <c r="AB23" s="83">
        <f t="shared" si="2"/>
        <v>67353</v>
      </c>
      <c r="AC23" s="51">
        <f t="shared" si="3"/>
        <v>-8740</v>
      </c>
      <c r="AD23" s="39"/>
      <c r="AE23" s="64">
        <v>856000</v>
      </c>
      <c r="AF23" s="64">
        <v>180000</v>
      </c>
      <c r="AG23" s="64">
        <v>148064</v>
      </c>
      <c r="AH23" s="64"/>
      <c r="AI23" s="51">
        <f t="shared" si="4"/>
        <v>1184064</v>
      </c>
      <c r="AJ23" s="64">
        <v>0</v>
      </c>
      <c r="AK23" s="51">
        <f t="shared" si="5"/>
        <v>1184064</v>
      </c>
      <c r="AL23" s="39"/>
      <c r="AM23" s="84"/>
      <c r="AN23" s="39"/>
    </row>
    <row r="24" spans="1:40" ht="17.149999999999999" customHeight="1" x14ac:dyDescent="0.3">
      <c r="A24" s="8">
        <f t="shared" si="6"/>
        <v>20</v>
      </c>
      <c r="B24" s="86" t="s">
        <v>292</v>
      </c>
      <c r="C24" s="86">
        <v>9563</v>
      </c>
      <c r="D24" s="87" t="s">
        <v>114</v>
      </c>
      <c r="E24" s="128" t="str">
        <f t="shared" si="0"/>
        <v xml:space="preserve"> </v>
      </c>
      <c r="F24" s="120" t="s">
        <v>305</v>
      </c>
      <c r="G24" s="93">
        <v>90100</v>
      </c>
      <c r="H24" s="94">
        <v>486</v>
      </c>
      <c r="I24" s="94">
        <v>1484</v>
      </c>
      <c r="J24" s="94">
        <v>8531</v>
      </c>
      <c r="K24" s="94">
        <v>4707</v>
      </c>
      <c r="L24" s="94">
        <v>0</v>
      </c>
      <c r="M24" s="94">
        <v>3518</v>
      </c>
      <c r="N24" s="94">
        <v>2944</v>
      </c>
      <c r="O24" s="94"/>
      <c r="P24" s="94">
        <v>2017</v>
      </c>
      <c r="Q24" s="51">
        <f t="shared" si="1"/>
        <v>113787</v>
      </c>
      <c r="R24" s="9"/>
      <c r="S24" s="64">
        <v>54182</v>
      </c>
      <c r="T24" s="64"/>
      <c r="U24" s="64"/>
      <c r="V24" s="64">
        <v>4709</v>
      </c>
      <c r="W24" s="64">
        <v>21451</v>
      </c>
      <c r="X24" s="64">
        <v>10621</v>
      </c>
      <c r="Y24" s="64">
        <v>600</v>
      </c>
      <c r="Z24" s="64">
        <v>1744</v>
      </c>
      <c r="AA24" s="64">
        <v>2072</v>
      </c>
      <c r="AB24" s="83">
        <f t="shared" si="2"/>
        <v>95379</v>
      </c>
      <c r="AC24" s="51">
        <f t="shared" si="3"/>
        <v>18408</v>
      </c>
      <c r="AD24" s="39"/>
      <c r="AE24" s="64">
        <v>810000</v>
      </c>
      <c r="AF24" s="64">
        <v>150000</v>
      </c>
      <c r="AG24" s="64">
        <v>129305</v>
      </c>
      <c r="AH24" s="64">
        <v>0</v>
      </c>
      <c r="AI24" s="51">
        <f t="shared" si="4"/>
        <v>1089305</v>
      </c>
      <c r="AJ24" s="64"/>
      <c r="AK24" s="51">
        <f t="shared" si="5"/>
        <v>1089305</v>
      </c>
      <c r="AL24" s="39"/>
      <c r="AM24" s="84"/>
      <c r="AN24" s="39"/>
    </row>
    <row r="25" spans="1:40" ht="17.149999999999999" customHeight="1" x14ac:dyDescent="0.3">
      <c r="A25" s="8">
        <f t="shared" si="6"/>
        <v>21</v>
      </c>
      <c r="B25" s="86" t="s">
        <v>292</v>
      </c>
      <c r="C25" s="86">
        <v>9593</v>
      </c>
      <c r="D25" s="87" t="s">
        <v>124</v>
      </c>
      <c r="E25" s="128" t="str">
        <f t="shared" si="0"/>
        <v xml:space="preserve"> </v>
      </c>
      <c r="F25" s="120" t="s">
        <v>305</v>
      </c>
      <c r="G25" s="93">
        <v>38445</v>
      </c>
      <c r="H25" s="94">
        <v>621</v>
      </c>
      <c r="I25" s="94">
        <v>500</v>
      </c>
      <c r="J25" s="94">
        <v>0</v>
      </c>
      <c r="K25" s="94">
        <v>0</v>
      </c>
      <c r="L25" s="94">
        <v>2500</v>
      </c>
      <c r="M25" s="94">
        <v>1909</v>
      </c>
      <c r="N25" s="94">
        <v>8062</v>
      </c>
      <c r="O25" s="94">
        <v>4510</v>
      </c>
      <c r="P25" s="94">
        <v>1999</v>
      </c>
      <c r="Q25" s="51">
        <f t="shared" si="1"/>
        <v>58546</v>
      </c>
      <c r="R25" s="9"/>
      <c r="S25" s="64">
        <v>33280</v>
      </c>
      <c r="T25" s="64">
        <v>7428</v>
      </c>
      <c r="U25" s="64">
        <v>3510</v>
      </c>
      <c r="V25" s="64"/>
      <c r="W25" s="64">
        <v>18040</v>
      </c>
      <c r="X25" s="64">
        <v>10238</v>
      </c>
      <c r="Y25" s="64">
        <v>500</v>
      </c>
      <c r="Z25" s="64">
        <v>0</v>
      </c>
      <c r="AA25" s="64"/>
      <c r="AB25" s="83">
        <f t="shared" si="2"/>
        <v>72996</v>
      </c>
      <c r="AC25" s="51">
        <f t="shared" si="3"/>
        <v>-14450</v>
      </c>
      <c r="AD25" s="39"/>
      <c r="AE25" s="64"/>
      <c r="AF25" s="64"/>
      <c r="AG25" s="64">
        <v>218758</v>
      </c>
      <c r="AH25" s="64">
        <v>0</v>
      </c>
      <c r="AI25" s="51">
        <f t="shared" si="4"/>
        <v>218758</v>
      </c>
      <c r="AJ25" s="64">
        <v>0</v>
      </c>
      <c r="AK25" s="51">
        <f t="shared" si="5"/>
        <v>218758</v>
      </c>
      <c r="AL25" s="39"/>
      <c r="AM25" s="84"/>
      <c r="AN25" s="39"/>
    </row>
    <row r="26" spans="1:40" ht="17.149999999999999" customHeight="1" x14ac:dyDescent="0.3">
      <c r="A26" s="8">
        <f t="shared" si="6"/>
        <v>22</v>
      </c>
      <c r="B26" s="86" t="s">
        <v>292</v>
      </c>
      <c r="C26" s="86">
        <v>9529</v>
      </c>
      <c r="D26" s="87" t="s">
        <v>224</v>
      </c>
      <c r="E26" s="128">
        <f t="shared" si="0"/>
        <v>1</v>
      </c>
      <c r="F26" s="120" t="s">
        <v>342</v>
      </c>
      <c r="G26" s="93">
        <v>67807</v>
      </c>
      <c r="H26" s="94">
        <v>2081</v>
      </c>
      <c r="I26" s="94">
        <v>0</v>
      </c>
      <c r="J26" s="94">
        <v>0</v>
      </c>
      <c r="K26" s="94"/>
      <c r="L26" s="94">
        <v>70499</v>
      </c>
      <c r="M26" s="94">
        <v>94511</v>
      </c>
      <c r="N26" s="94">
        <v>21119</v>
      </c>
      <c r="O26" s="94">
        <v>7895</v>
      </c>
      <c r="P26" s="94">
        <v>54820</v>
      </c>
      <c r="Q26" s="51">
        <f t="shared" si="1"/>
        <v>318732</v>
      </c>
      <c r="R26" s="9"/>
      <c r="S26" s="64">
        <v>58319</v>
      </c>
      <c r="T26" s="64">
        <v>18720</v>
      </c>
      <c r="U26" s="64">
        <v>4308</v>
      </c>
      <c r="V26" s="64">
        <v>28968</v>
      </c>
      <c r="W26" s="64">
        <v>46160</v>
      </c>
      <c r="X26" s="64">
        <v>41137</v>
      </c>
      <c r="Y26" s="64">
        <v>1360</v>
      </c>
      <c r="Z26" s="64">
        <v>2024</v>
      </c>
      <c r="AA26" s="64">
        <v>107649</v>
      </c>
      <c r="AB26" s="83">
        <f t="shared" si="2"/>
        <v>308645</v>
      </c>
      <c r="AC26" s="51">
        <f t="shared" si="3"/>
        <v>10087</v>
      </c>
      <c r="AD26" s="39"/>
      <c r="AE26" s="64">
        <v>2475778</v>
      </c>
      <c r="AF26" s="64"/>
      <c r="AG26" s="64">
        <v>676385</v>
      </c>
      <c r="AH26" s="64">
        <v>4748</v>
      </c>
      <c r="AI26" s="51">
        <f t="shared" si="4"/>
        <v>3156911</v>
      </c>
      <c r="AJ26" s="64">
        <v>18661</v>
      </c>
      <c r="AK26" s="51">
        <f t="shared" si="5"/>
        <v>3138250</v>
      </c>
      <c r="AL26" s="39"/>
      <c r="AM26" s="84"/>
      <c r="AN26" s="39"/>
    </row>
    <row r="27" spans="1:40" ht="17.149999999999999" customHeight="1" x14ac:dyDescent="0.3">
      <c r="A27" s="8">
        <f t="shared" si="6"/>
        <v>23</v>
      </c>
      <c r="B27" s="86" t="s">
        <v>292</v>
      </c>
      <c r="C27" s="86">
        <v>9555</v>
      </c>
      <c r="D27" s="87" t="s">
        <v>112</v>
      </c>
      <c r="E27" s="128">
        <f t="shared" si="0"/>
        <v>1</v>
      </c>
      <c r="F27" s="120" t="s">
        <v>342</v>
      </c>
      <c r="G27" s="93">
        <v>87570</v>
      </c>
      <c r="H27" s="94">
        <v>1773</v>
      </c>
      <c r="I27" s="94">
        <v>3591</v>
      </c>
      <c r="J27" s="94"/>
      <c r="K27" s="94"/>
      <c r="L27" s="94"/>
      <c r="M27" s="94">
        <v>32458</v>
      </c>
      <c r="N27" s="94">
        <v>5651</v>
      </c>
      <c r="O27" s="94">
        <v>1762</v>
      </c>
      <c r="P27" s="94"/>
      <c r="Q27" s="51">
        <f t="shared" ref="Q27:Q54" si="7">SUM(G27:P27)</f>
        <v>132805</v>
      </c>
      <c r="R27" s="9"/>
      <c r="S27" s="64">
        <v>54022</v>
      </c>
      <c r="T27" s="64">
        <v>19933</v>
      </c>
      <c r="U27" s="64">
        <v>246</v>
      </c>
      <c r="V27" s="64"/>
      <c r="W27" s="64">
        <v>25179</v>
      </c>
      <c r="X27" s="64">
        <v>16128</v>
      </c>
      <c r="Y27" s="64">
        <v>6062</v>
      </c>
      <c r="Z27" s="64">
        <v>4130</v>
      </c>
      <c r="AA27" s="64"/>
      <c r="AB27" s="83">
        <f t="shared" ref="AB27:AB54" si="8">SUM(S27:AA27)</f>
        <v>125700</v>
      </c>
      <c r="AC27" s="51">
        <f t="shared" ref="AC27:AC55" si="9">+Q27-AB27</f>
        <v>7105</v>
      </c>
      <c r="AD27" s="39"/>
      <c r="AE27" s="64">
        <v>3129000</v>
      </c>
      <c r="AF27" s="64">
        <v>375000</v>
      </c>
      <c r="AG27" s="64">
        <v>196354</v>
      </c>
      <c r="AH27" s="64">
        <v>0</v>
      </c>
      <c r="AI27" s="51">
        <f t="shared" ref="AI27:AI54" si="10">SUM(AE27:AH27)</f>
        <v>3700354</v>
      </c>
      <c r="AJ27" s="64">
        <v>0</v>
      </c>
      <c r="AK27" s="51">
        <f t="shared" ref="AK27:AK54" si="11">+AI27-AJ27</f>
        <v>3700354</v>
      </c>
      <c r="AL27" s="39"/>
      <c r="AM27" s="84"/>
      <c r="AN27" s="39"/>
    </row>
    <row r="28" spans="1:40" ht="17.149999999999999" customHeight="1" x14ac:dyDescent="0.3">
      <c r="A28" s="8">
        <f t="shared" ref="A28:A54" si="12">+A27+1</f>
        <v>24</v>
      </c>
      <c r="B28" s="86" t="s">
        <v>292</v>
      </c>
      <c r="C28" s="86">
        <v>9548</v>
      </c>
      <c r="D28" s="87" t="s">
        <v>108</v>
      </c>
      <c r="E28" s="128">
        <f t="shared" si="0"/>
        <v>1</v>
      </c>
      <c r="F28" s="120" t="s">
        <v>342</v>
      </c>
      <c r="G28" s="93">
        <v>180757</v>
      </c>
      <c r="H28" s="94"/>
      <c r="I28" s="94">
        <v>3788</v>
      </c>
      <c r="J28" s="94"/>
      <c r="K28" s="94"/>
      <c r="L28" s="94"/>
      <c r="M28" s="94">
        <v>14426</v>
      </c>
      <c r="N28" s="94">
        <v>4002</v>
      </c>
      <c r="O28" s="94">
        <v>184</v>
      </c>
      <c r="P28" s="94"/>
      <c r="Q28" s="51">
        <f t="shared" si="7"/>
        <v>203157</v>
      </c>
      <c r="R28" s="9"/>
      <c r="S28" s="64">
        <v>68323</v>
      </c>
      <c r="T28" s="64">
        <v>4720</v>
      </c>
      <c r="U28" s="64">
        <v>1323</v>
      </c>
      <c r="V28" s="64">
        <v>15849</v>
      </c>
      <c r="W28" s="64">
        <v>75580</v>
      </c>
      <c r="X28" s="64">
        <v>36491</v>
      </c>
      <c r="Y28" s="64">
        <v>938</v>
      </c>
      <c r="Z28" s="64">
        <v>2316</v>
      </c>
      <c r="AA28" s="64">
        <v>281</v>
      </c>
      <c r="AB28" s="83">
        <f t="shared" si="8"/>
        <v>205821</v>
      </c>
      <c r="AC28" s="51">
        <f t="shared" si="9"/>
        <v>-2664</v>
      </c>
      <c r="AD28" s="39"/>
      <c r="AE28" s="64">
        <v>5432117</v>
      </c>
      <c r="AF28" s="64">
        <v>47000</v>
      </c>
      <c r="AG28" s="64">
        <v>172224</v>
      </c>
      <c r="AH28" s="64">
        <v>1722</v>
      </c>
      <c r="AI28" s="51">
        <f t="shared" si="10"/>
        <v>5653063</v>
      </c>
      <c r="AJ28" s="64">
        <v>3981</v>
      </c>
      <c r="AK28" s="51">
        <f t="shared" si="11"/>
        <v>5649082</v>
      </c>
      <c r="AL28" s="39"/>
      <c r="AM28" s="84"/>
      <c r="AN28" s="39"/>
    </row>
    <row r="29" spans="1:40" ht="17.149999999999999" customHeight="1" x14ac:dyDescent="0.3">
      <c r="A29" s="8">
        <f t="shared" si="12"/>
        <v>25</v>
      </c>
      <c r="B29" s="86" t="s">
        <v>292</v>
      </c>
      <c r="C29" s="86">
        <v>9549</v>
      </c>
      <c r="D29" s="87" t="s">
        <v>109</v>
      </c>
      <c r="E29" s="128">
        <f t="shared" si="0"/>
        <v>1</v>
      </c>
      <c r="F29" s="120" t="s">
        <v>342</v>
      </c>
      <c r="G29" s="93">
        <v>119232</v>
      </c>
      <c r="H29" s="94">
        <v>3367</v>
      </c>
      <c r="I29" s="94"/>
      <c r="J29" s="94">
        <v>0</v>
      </c>
      <c r="K29" s="94">
        <v>5000</v>
      </c>
      <c r="L29" s="94">
        <v>0</v>
      </c>
      <c r="M29" s="94">
        <v>27967</v>
      </c>
      <c r="N29" s="94">
        <v>3432</v>
      </c>
      <c r="O29" s="94">
        <v>6521</v>
      </c>
      <c r="P29" s="94">
        <v>130143</v>
      </c>
      <c r="Q29" s="51">
        <f t="shared" si="7"/>
        <v>295662</v>
      </c>
      <c r="R29" s="9"/>
      <c r="S29" s="64">
        <v>54013</v>
      </c>
      <c r="T29" s="64">
        <v>22360</v>
      </c>
      <c r="U29" s="64">
        <v>4004</v>
      </c>
      <c r="V29" s="64">
        <v>7963</v>
      </c>
      <c r="W29" s="64">
        <v>22863</v>
      </c>
      <c r="X29" s="64">
        <v>17246</v>
      </c>
      <c r="Y29" s="64">
        <v>7812</v>
      </c>
      <c r="Z29" s="64">
        <v>500</v>
      </c>
      <c r="AA29" s="64"/>
      <c r="AB29" s="83">
        <f t="shared" si="8"/>
        <v>136761</v>
      </c>
      <c r="AC29" s="51">
        <f t="shared" si="9"/>
        <v>158901</v>
      </c>
      <c r="AD29" s="39"/>
      <c r="AE29" s="64">
        <v>870000</v>
      </c>
      <c r="AF29" s="64">
        <v>14193</v>
      </c>
      <c r="AG29" s="64">
        <v>593592</v>
      </c>
      <c r="AH29" s="64">
        <v>3350</v>
      </c>
      <c r="AI29" s="51">
        <f t="shared" si="10"/>
        <v>1481135</v>
      </c>
      <c r="AJ29" s="64">
        <v>7723</v>
      </c>
      <c r="AK29" s="51">
        <f t="shared" si="11"/>
        <v>1473412</v>
      </c>
      <c r="AL29" s="39"/>
      <c r="AM29" s="84"/>
      <c r="AN29" s="39"/>
    </row>
    <row r="30" spans="1:40" ht="17.149999999999999" customHeight="1" x14ac:dyDescent="0.3">
      <c r="A30" s="8">
        <f t="shared" si="12"/>
        <v>26</v>
      </c>
      <c r="B30" s="86" t="s">
        <v>292</v>
      </c>
      <c r="C30" s="86">
        <v>9615</v>
      </c>
      <c r="D30" s="87" t="s">
        <v>228</v>
      </c>
      <c r="E30" s="128" t="str">
        <f t="shared" si="0"/>
        <v xml:space="preserve"> </v>
      </c>
      <c r="F30" s="120" t="s">
        <v>305</v>
      </c>
      <c r="G30" s="93">
        <v>80231</v>
      </c>
      <c r="H30" s="94">
        <v>0</v>
      </c>
      <c r="I30" s="94">
        <v>0</v>
      </c>
      <c r="J30" s="94">
        <v>0</v>
      </c>
      <c r="K30" s="94">
        <v>0</v>
      </c>
      <c r="L30" s="94">
        <v>38025</v>
      </c>
      <c r="M30" s="94">
        <v>8218</v>
      </c>
      <c r="N30" s="94">
        <v>0</v>
      </c>
      <c r="O30" s="94">
        <v>19991</v>
      </c>
      <c r="P30" s="94">
        <v>0</v>
      </c>
      <c r="Q30" s="51">
        <f t="shared" si="7"/>
        <v>146465</v>
      </c>
      <c r="R30" s="6"/>
      <c r="S30" s="64">
        <v>59411</v>
      </c>
      <c r="T30" s="64">
        <v>0</v>
      </c>
      <c r="U30" s="64">
        <v>0</v>
      </c>
      <c r="V30" s="64">
        <v>45275</v>
      </c>
      <c r="W30" s="64">
        <v>40638</v>
      </c>
      <c r="X30" s="64">
        <v>19074</v>
      </c>
      <c r="Y30" s="64">
        <v>22400</v>
      </c>
      <c r="Z30" s="64">
        <v>0</v>
      </c>
      <c r="AA30" s="64">
        <v>0</v>
      </c>
      <c r="AB30" s="83">
        <f t="shared" si="8"/>
        <v>186798</v>
      </c>
      <c r="AC30" s="51">
        <f t="shared" si="9"/>
        <v>-40333</v>
      </c>
      <c r="AD30" s="39"/>
      <c r="AE30" s="64">
        <v>3990000</v>
      </c>
      <c r="AF30" s="64">
        <v>28454</v>
      </c>
      <c r="AG30" s="64">
        <v>911133</v>
      </c>
      <c r="AH30" s="64">
        <v>0</v>
      </c>
      <c r="AI30" s="51">
        <f t="shared" si="10"/>
        <v>4929587</v>
      </c>
      <c r="AJ30" s="64">
        <v>8820</v>
      </c>
      <c r="AK30" s="51">
        <f t="shared" si="11"/>
        <v>4920767</v>
      </c>
      <c r="AL30" s="39"/>
      <c r="AM30" s="84"/>
      <c r="AN30" s="39"/>
    </row>
    <row r="31" spans="1:40" ht="17.149999999999999" customHeight="1" x14ac:dyDescent="0.3">
      <c r="A31" s="41">
        <v>27</v>
      </c>
      <c r="B31" s="41" t="s">
        <v>292</v>
      </c>
      <c r="C31" s="41">
        <v>9907</v>
      </c>
      <c r="D31" s="63" t="s">
        <v>328</v>
      </c>
      <c r="E31" s="128">
        <f t="shared" si="0"/>
        <v>1</v>
      </c>
      <c r="F31" s="120" t="s">
        <v>342</v>
      </c>
      <c r="G31" s="93">
        <v>46350</v>
      </c>
      <c r="H31" s="94"/>
      <c r="I31" s="94"/>
      <c r="J31" s="94"/>
      <c r="K31" s="94"/>
      <c r="L31" s="94"/>
      <c r="M31" s="94"/>
      <c r="N31" s="94">
        <v>21174</v>
      </c>
      <c r="O31" s="94">
        <v>4856</v>
      </c>
      <c r="P31" s="94"/>
      <c r="Q31" s="51">
        <f t="shared" si="7"/>
        <v>72380</v>
      </c>
      <c r="R31" s="6"/>
      <c r="S31" s="64">
        <v>32004</v>
      </c>
      <c r="T31" s="64">
        <v>16380</v>
      </c>
      <c r="U31" s="64">
        <v>4917</v>
      </c>
      <c r="V31" s="64">
        <v>1570</v>
      </c>
      <c r="W31" s="64">
        <v>2358</v>
      </c>
      <c r="X31" s="64">
        <v>8892</v>
      </c>
      <c r="Y31" s="64">
        <v>7095</v>
      </c>
      <c r="Z31" s="64"/>
      <c r="AA31" s="64">
        <v>1738</v>
      </c>
      <c r="AB31" s="83">
        <f t="shared" ref="AB31" si="13">SUM(S31:AA31)</f>
        <v>74954</v>
      </c>
      <c r="AC31" s="51">
        <f t="shared" ref="AC31" si="14">+Q31-AB31</f>
        <v>-2574</v>
      </c>
      <c r="AD31" s="39"/>
      <c r="AE31" s="64"/>
      <c r="AF31" s="64">
        <v>624</v>
      </c>
      <c r="AG31" s="64">
        <v>705503</v>
      </c>
      <c r="AH31" s="64"/>
      <c r="AI31" s="51">
        <f t="shared" si="10"/>
        <v>706127</v>
      </c>
      <c r="AJ31" s="64"/>
      <c r="AK31" s="51">
        <f t="shared" si="11"/>
        <v>706127</v>
      </c>
      <c r="AL31" s="39"/>
      <c r="AM31" s="84"/>
      <c r="AN31" s="39"/>
    </row>
    <row r="32" spans="1:40" ht="17.149999999999999" customHeight="1" x14ac:dyDescent="0.3">
      <c r="A32" s="8">
        <v>28</v>
      </c>
      <c r="B32" s="86" t="s">
        <v>292</v>
      </c>
      <c r="C32" s="86">
        <v>9614</v>
      </c>
      <c r="D32" s="87" t="s">
        <v>264</v>
      </c>
      <c r="E32" s="128">
        <f t="shared" si="0"/>
        <v>1</v>
      </c>
      <c r="F32" s="120" t="s">
        <v>342</v>
      </c>
      <c r="G32" s="93">
        <v>111810</v>
      </c>
      <c r="H32" s="94">
        <v>5938</v>
      </c>
      <c r="I32" s="94"/>
      <c r="J32" s="94">
        <v>0</v>
      </c>
      <c r="K32" s="94">
        <v>0</v>
      </c>
      <c r="L32" s="94">
        <v>5000</v>
      </c>
      <c r="M32" s="94">
        <v>30340</v>
      </c>
      <c r="N32" s="94">
        <v>4373</v>
      </c>
      <c r="O32" s="94"/>
      <c r="P32" s="94">
        <v>21742</v>
      </c>
      <c r="Q32" s="51">
        <f t="shared" si="7"/>
        <v>179203</v>
      </c>
      <c r="R32" s="6"/>
      <c r="S32" s="64">
        <v>66513</v>
      </c>
      <c r="T32" s="64">
        <v>18200</v>
      </c>
      <c r="U32" s="64">
        <v>1837</v>
      </c>
      <c r="V32" s="64">
        <v>20665</v>
      </c>
      <c r="W32" s="64">
        <v>35719</v>
      </c>
      <c r="X32" s="64">
        <v>44939</v>
      </c>
      <c r="Y32" s="64">
        <v>5938</v>
      </c>
      <c r="Z32" s="64"/>
      <c r="AA32" s="64"/>
      <c r="AB32" s="83">
        <f t="shared" si="8"/>
        <v>193811</v>
      </c>
      <c r="AC32" s="51">
        <f t="shared" si="9"/>
        <v>-14608</v>
      </c>
      <c r="AD32" s="39"/>
      <c r="AE32" s="64">
        <v>1068796</v>
      </c>
      <c r="AF32" s="64">
        <v>26080</v>
      </c>
      <c r="AG32" s="64">
        <v>170331</v>
      </c>
      <c r="AH32" s="64">
        <v>1834</v>
      </c>
      <c r="AI32" s="51">
        <f t="shared" si="10"/>
        <v>1267041</v>
      </c>
      <c r="AJ32" s="64">
        <v>5492</v>
      </c>
      <c r="AK32" s="51">
        <f t="shared" si="11"/>
        <v>1261549</v>
      </c>
      <c r="AL32" s="39"/>
      <c r="AM32" s="84"/>
      <c r="AN32" s="39"/>
    </row>
    <row r="33" spans="1:40" ht="17.149999999999999" customHeight="1" x14ac:dyDescent="0.3">
      <c r="A33" s="8">
        <v>29</v>
      </c>
      <c r="B33" s="86" t="s">
        <v>292</v>
      </c>
      <c r="C33" s="86">
        <v>14765</v>
      </c>
      <c r="D33" s="87" t="s">
        <v>120</v>
      </c>
      <c r="E33" s="128">
        <f t="shared" si="0"/>
        <v>1</v>
      </c>
      <c r="F33" s="120" t="s">
        <v>342</v>
      </c>
      <c r="G33" s="93">
        <v>60794</v>
      </c>
      <c r="H33" s="94">
        <v>0</v>
      </c>
      <c r="I33" s="94">
        <v>53304</v>
      </c>
      <c r="J33" s="94">
        <v>0</v>
      </c>
      <c r="K33" s="94">
        <v>4000</v>
      </c>
      <c r="L33" s="94"/>
      <c r="M33" s="94">
        <v>22969</v>
      </c>
      <c r="N33" s="94">
        <v>46900</v>
      </c>
      <c r="O33" s="94">
        <v>1115</v>
      </c>
      <c r="P33" s="94">
        <v>4090</v>
      </c>
      <c r="Q33" s="51">
        <f t="shared" si="7"/>
        <v>193172</v>
      </c>
      <c r="R33" s="6"/>
      <c r="S33" s="64">
        <v>68731</v>
      </c>
      <c r="T33" s="64">
        <v>22150</v>
      </c>
      <c r="U33" s="64"/>
      <c r="V33" s="64"/>
      <c r="W33" s="64">
        <v>49388</v>
      </c>
      <c r="X33" s="64">
        <v>55357</v>
      </c>
      <c r="Y33" s="64">
        <v>3060</v>
      </c>
      <c r="Z33" s="64">
        <v>0</v>
      </c>
      <c r="AA33" s="64">
        <v>42327</v>
      </c>
      <c r="AB33" s="83">
        <f t="shared" si="8"/>
        <v>241013</v>
      </c>
      <c r="AC33" s="51">
        <f t="shared" si="9"/>
        <v>-47841</v>
      </c>
      <c r="AD33" s="39"/>
      <c r="AE33" s="64">
        <v>2769912</v>
      </c>
      <c r="AF33" s="64">
        <v>75449</v>
      </c>
      <c r="AG33" s="64">
        <v>1112581</v>
      </c>
      <c r="AH33" s="64">
        <v>2073</v>
      </c>
      <c r="AI33" s="51">
        <f t="shared" si="10"/>
        <v>3960015</v>
      </c>
      <c r="AJ33" s="64">
        <v>3439</v>
      </c>
      <c r="AK33" s="51">
        <f t="shared" si="11"/>
        <v>3956576</v>
      </c>
      <c r="AL33" s="39"/>
      <c r="AM33" s="84"/>
      <c r="AN33" s="39"/>
    </row>
    <row r="34" spans="1:40" ht="17.149999999999999" customHeight="1" x14ac:dyDescent="0.3">
      <c r="A34" s="8">
        <f t="shared" si="12"/>
        <v>30</v>
      </c>
      <c r="B34" s="86" t="s">
        <v>292</v>
      </c>
      <c r="C34" s="86">
        <v>9581</v>
      </c>
      <c r="D34" s="87" t="s">
        <v>121</v>
      </c>
      <c r="E34" s="128">
        <f t="shared" si="0"/>
        <v>1</v>
      </c>
      <c r="F34" s="120" t="s">
        <v>342</v>
      </c>
      <c r="G34" s="93">
        <v>286249</v>
      </c>
      <c r="H34" s="94">
        <v>5450</v>
      </c>
      <c r="I34" s="94">
        <v>85901</v>
      </c>
      <c r="J34" s="94"/>
      <c r="K34" s="94">
        <v>42850</v>
      </c>
      <c r="L34" s="94">
        <v>0</v>
      </c>
      <c r="M34" s="94">
        <v>17166</v>
      </c>
      <c r="N34" s="94">
        <v>186</v>
      </c>
      <c r="O34" s="94">
        <v>82541</v>
      </c>
      <c r="P34" s="94"/>
      <c r="Q34" s="51">
        <f t="shared" si="7"/>
        <v>520343</v>
      </c>
      <c r="R34" s="6"/>
      <c r="S34" s="64">
        <v>58600</v>
      </c>
      <c r="T34" s="64">
        <v>21484</v>
      </c>
      <c r="U34" s="64">
        <v>23640</v>
      </c>
      <c r="V34" s="64">
        <v>169794</v>
      </c>
      <c r="W34" s="64">
        <v>22466</v>
      </c>
      <c r="X34" s="64">
        <v>166798</v>
      </c>
      <c r="Y34" s="64">
        <v>7000</v>
      </c>
      <c r="Z34" s="64">
        <v>74114</v>
      </c>
      <c r="AA34" s="64">
        <v>1300</v>
      </c>
      <c r="AB34" s="83">
        <f t="shared" si="8"/>
        <v>545196</v>
      </c>
      <c r="AC34" s="51">
        <f t="shared" si="9"/>
        <v>-24853</v>
      </c>
      <c r="AD34" s="39"/>
      <c r="AE34" s="64">
        <v>1805199</v>
      </c>
      <c r="AF34" s="64">
        <v>32724</v>
      </c>
      <c r="AG34" s="64">
        <v>49435</v>
      </c>
      <c r="AH34" s="64">
        <v>9975</v>
      </c>
      <c r="AI34" s="51">
        <f t="shared" si="10"/>
        <v>1897333</v>
      </c>
      <c r="AJ34" s="64">
        <v>34744</v>
      </c>
      <c r="AK34" s="51">
        <f t="shared" si="11"/>
        <v>1862589</v>
      </c>
      <c r="AL34" s="39"/>
      <c r="AM34" s="84"/>
      <c r="AN34" s="39"/>
    </row>
    <row r="35" spans="1:40" ht="17.149999999999999" customHeight="1" x14ac:dyDescent="0.3">
      <c r="A35" s="8">
        <f t="shared" si="12"/>
        <v>31</v>
      </c>
      <c r="B35" s="86" t="s">
        <v>292</v>
      </c>
      <c r="C35" s="86">
        <v>9583</v>
      </c>
      <c r="D35" s="87" t="s">
        <v>122</v>
      </c>
      <c r="E35" s="128">
        <f t="shared" si="0"/>
        <v>1</v>
      </c>
      <c r="F35" s="120" t="s">
        <v>342</v>
      </c>
      <c r="G35" s="93">
        <v>62188</v>
      </c>
      <c r="H35" s="94">
        <v>823</v>
      </c>
      <c r="I35" s="94">
        <v>36805</v>
      </c>
      <c r="J35" s="94">
        <v>0</v>
      </c>
      <c r="K35" s="94">
        <v>2677</v>
      </c>
      <c r="L35" s="94">
        <v>59000</v>
      </c>
      <c r="M35" s="94">
        <v>4302</v>
      </c>
      <c r="N35" s="94">
        <v>15528</v>
      </c>
      <c r="O35" s="94">
        <v>4881</v>
      </c>
      <c r="P35" s="94">
        <v>460</v>
      </c>
      <c r="Q35" s="51">
        <f t="shared" si="7"/>
        <v>186664</v>
      </c>
      <c r="R35" s="6"/>
      <c r="S35" s="64">
        <v>19950</v>
      </c>
      <c r="T35" s="64">
        <v>8064</v>
      </c>
      <c r="U35" s="64">
        <v>3679</v>
      </c>
      <c r="V35" s="64">
        <v>41418</v>
      </c>
      <c r="W35" s="64">
        <v>17737</v>
      </c>
      <c r="X35" s="64">
        <v>32793</v>
      </c>
      <c r="Y35" s="64">
        <v>12495</v>
      </c>
      <c r="Z35" s="64">
        <v>800</v>
      </c>
      <c r="AA35" s="64">
        <v>752</v>
      </c>
      <c r="AB35" s="83">
        <f t="shared" si="8"/>
        <v>137688</v>
      </c>
      <c r="AC35" s="51">
        <f t="shared" si="9"/>
        <v>48976</v>
      </c>
      <c r="AD35" s="39"/>
      <c r="AE35" s="64">
        <v>848103</v>
      </c>
      <c r="AF35" s="64">
        <v>12816</v>
      </c>
      <c r="AG35" s="64">
        <v>562434</v>
      </c>
      <c r="AH35" s="64">
        <v>577</v>
      </c>
      <c r="AI35" s="51">
        <f t="shared" si="10"/>
        <v>1423930</v>
      </c>
      <c r="AJ35" s="64">
        <v>14113</v>
      </c>
      <c r="AK35" s="51">
        <f t="shared" si="11"/>
        <v>1409817</v>
      </c>
      <c r="AL35" s="39"/>
      <c r="AM35" s="84"/>
      <c r="AN35" s="39"/>
    </row>
    <row r="36" spans="1:40" ht="17.149999999999999" customHeight="1" x14ac:dyDescent="0.3">
      <c r="A36" s="8">
        <f t="shared" si="12"/>
        <v>32</v>
      </c>
      <c r="B36" s="86" t="s">
        <v>292</v>
      </c>
      <c r="C36" s="86">
        <v>9618</v>
      </c>
      <c r="D36" s="87" t="s">
        <v>265</v>
      </c>
      <c r="E36" s="128" t="str">
        <f t="shared" ref="E36:E57" si="15">IF(F36="Y",1," ")</f>
        <v xml:space="preserve"> </v>
      </c>
      <c r="F36" s="120" t="s">
        <v>305</v>
      </c>
      <c r="G36" s="93">
        <v>86775</v>
      </c>
      <c r="H36" s="94">
        <v>0</v>
      </c>
      <c r="I36" s="94">
        <v>0</v>
      </c>
      <c r="J36" s="94">
        <v>20000</v>
      </c>
      <c r="K36" s="94">
        <v>0</v>
      </c>
      <c r="L36" s="94">
        <v>0</v>
      </c>
      <c r="M36" s="94">
        <v>7806</v>
      </c>
      <c r="N36" s="94">
        <v>3047</v>
      </c>
      <c r="O36" s="94">
        <v>0</v>
      </c>
      <c r="P36" s="94">
        <v>3327</v>
      </c>
      <c r="Q36" s="51">
        <f t="shared" si="7"/>
        <v>120955</v>
      </c>
      <c r="R36" s="6"/>
      <c r="S36" s="64">
        <v>49769</v>
      </c>
      <c r="T36" s="64">
        <v>3052</v>
      </c>
      <c r="U36" s="64">
        <v>0</v>
      </c>
      <c r="V36" s="64">
        <v>0</v>
      </c>
      <c r="W36" s="64">
        <v>19907</v>
      </c>
      <c r="X36" s="64">
        <v>11537</v>
      </c>
      <c r="Y36" s="64">
        <v>0</v>
      </c>
      <c r="Z36" s="64">
        <v>0</v>
      </c>
      <c r="AA36" s="64">
        <v>2318</v>
      </c>
      <c r="AB36" s="83">
        <f t="shared" si="8"/>
        <v>86583</v>
      </c>
      <c r="AC36" s="51">
        <f t="shared" si="9"/>
        <v>34372</v>
      </c>
      <c r="AD36" s="39"/>
      <c r="AE36" s="64">
        <v>1854320</v>
      </c>
      <c r="AF36" s="64">
        <v>35354</v>
      </c>
      <c r="AG36" s="64">
        <v>86052</v>
      </c>
      <c r="AH36" s="64">
        <v>0</v>
      </c>
      <c r="AI36" s="51">
        <f t="shared" si="10"/>
        <v>1975726</v>
      </c>
      <c r="AJ36" s="64">
        <v>0</v>
      </c>
      <c r="AK36" s="51">
        <f t="shared" si="11"/>
        <v>1975726</v>
      </c>
      <c r="AL36" s="39"/>
      <c r="AM36" s="84"/>
      <c r="AN36" s="39"/>
    </row>
    <row r="37" spans="1:40" ht="17.149999999999999" customHeight="1" x14ac:dyDescent="0.3">
      <c r="A37" s="8">
        <f t="shared" si="12"/>
        <v>33</v>
      </c>
      <c r="B37" s="86" t="s">
        <v>292</v>
      </c>
      <c r="C37" s="86">
        <v>9619</v>
      </c>
      <c r="D37" s="87" t="s">
        <v>129</v>
      </c>
      <c r="E37" s="128">
        <f t="shared" si="15"/>
        <v>1</v>
      </c>
      <c r="F37" s="120" t="s">
        <v>342</v>
      </c>
      <c r="G37" s="93">
        <v>169594</v>
      </c>
      <c r="H37" s="94">
        <v>2262</v>
      </c>
      <c r="I37" s="94"/>
      <c r="J37" s="94">
        <v>68555</v>
      </c>
      <c r="K37" s="94">
        <v>16777</v>
      </c>
      <c r="L37" s="94"/>
      <c r="M37" s="94">
        <v>5409</v>
      </c>
      <c r="N37" s="94">
        <v>55947</v>
      </c>
      <c r="O37" s="94">
        <v>605</v>
      </c>
      <c r="P37" s="94">
        <v>-170000</v>
      </c>
      <c r="Q37" s="51">
        <f t="shared" si="7"/>
        <v>149149</v>
      </c>
      <c r="R37" s="6"/>
      <c r="S37" s="64">
        <v>66806</v>
      </c>
      <c r="T37" s="64">
        <v>24960</v>
      </c>
      <c r="U37" s="64">
        <v>228</v>
      </c>
      <c r="V37" s="64">
        <v>77450</v>
      </c>
      <c r="W37" s="64">
        <v>21645</v>
      </c>
      <c r="X37" s="64">
        <v>34316</v>
      </c>
      <c r="Y37" s="64">
        <v>7640</v>
      </c>
      <c r="Z37" s="64">
        <v>12000</v>
      </c>
      <c r="AA37" s="64"/>
      <c r="AB37" s="83">
        <f t="shared" si="8"/>
        <v>245045</v>
      </c>
      <c r="AC37" s="51">
        <f t="shared" si="9"/>
        <v>-95896</v>
      </c>
      <c r="AD37" s="39"/>
      <c r="AE37" s="64">
        <v>1845681</v>
      </c>
      <c r="AF37" s="64">
        <v>7883</v>
      </c>
      <c r="AG37" s="64">
        <v>1866645</v>
      </c>
      <c r="AH37" s="64">
        <v>2476</v>
      </c>
      <c r="AI37" s="51">
        <f t="shared" si="10"/>
        <v>3722685</v>
      </c>
      <c r="AJ37" s="64">
        <v>14106</v>
      </c>
      <c r="AK37" s="51">
        <f t="shared" si="11"/>
        <v>3708579</v>
      </c>
      <c r="AL37" s="39"/>
      <c r="AM37" s="84"/>
      <c r="AN37" s="39"/>
    </row>
    <row r="38" spans="1:40" ht="17.149999999999999" customHeight="1" x14ac:dyDescent="0.3">
      <c r="A38" s="8">
        <f t="shared" si="12"/>
        <v>34</v>
      </c>
      <c r="B38" s="86" t="s">
        <v>292</v>
      </c>
      <c r="C38" s="86">
        <v>9616</v>
      </c>
      <c r="D38" s="87" t="s">
        <v>130</v>
      </c>
      <c r="E38" s="128" t="str">
        <f t="shared" si="15"/>
        <v xml:space="preserve"> </v>
      </c>
      <c r="F38" s="120" t="s">
        <v>305</v>
      </c>
      <c r="G38" s="93">
        <v>103788</v>
      </c>
      <c r="H38" s="94">
        <v>0</v>
      </c>
      <c r="I38" s="94">
        <v>0</v>
      </c>
      <c r="J38" s="94">
        <v>91187</v>
      </c>
      <c r="K38" s="94">
        <v>0</v>
      </c>
      <c r="L38" s="94">
        <v>71793</v>
      </c>
      <c r="M38" s="94">
        <v>4354</v>
      </c>
      <c r="N38" s="94">
        <v>0</v>
      </c>
      <c r="O38" s="94">
        <v>7812</v>
      </c>
      <c r="P38" s="94">
        <v>0</v>
      </c>
      <c r="Q38" s="51">
        <f t="shared" si="7"/>
        <v>278934</v>
      </c>
      <c r="R38" s="6"/>
      <c r="S38" s="64">
        <v>51929</v>
      </c>
      <c r="T38" s="64">
        <v>4190</v>
      </c>
      <c r="U38" s="64">
        <v>0</v>
      </c>
      <c r="V38" s="64">
        <v>0</v>
      </c>
      <c r="W38" s="64">
        <v>0</v>
      </c>
      <c r="X38" s="64">
        <v>23409</v>
      </c>
      <c r="Y38" s="64">
        <v>19350</v>
      </c>
      <c r="Z38" s="64">
        <v>0</v>
      </c>
      <c r="AA38" s="64">
        <v>0</v>
      </c>
      <c r="AB38" s="83">
        <f t="shared" si="8"/>
        <v>98878</v>
      </c>
      <c r="AC38" s="51">
        <f t="shared" si="9"/>
        <v>180056</v>
      </c>
      <c r="AD38" s="39"/>
      <c r="AE38" s="64">
        <v>2905000</v>
      </c>
      <c r="AF38" s="64">
        <v>0</v>
      </c>
      <c r="AG38" s="64">
        <v>151334</v>
      </c>
      <c r="AH38" s="64">
        <v>0</v>
      </c>
      <c r="AI38" s="51">
        <f t="shared" si="10"/>
        <v>3056334</v>
      </c>
      <c r="AJ38" s="64">
        <v>0</v>
      </c>
      <c r="AK38" s="51">
        <f t="shared" si="11"/>
        <v>3056334</v>
      </c>
      <c r="AL38" s="39"/>
      <c r="AM38" s="84"/>
      <c r="AN38" s="39"/>
    </row>
    <row r="39" spans="1:40" ht="17.149999999999999" customHeight="1" x14ac:dyDescent="0.3">
      <c r="A39" s="8">
        <f t="shared" si="12"/>
        <v>35</v>
      </c>
      <c r="B39" s="86" t="s">
        <v>292</v>
      </c>
      <c r="C39" s="86">
        <v>9623</v>
      </c>
      <c r="D39" s="87" t="s">
        <v>131</v>
      </c>
      <c r="E39" s="128">
        <f t="shared" si="15"/>
        <v>1</v>
      </c>
      <c r="F39" s="120" t="s">
        <v>342</v>
      </c>
      <c r="G39" s="93">
        <v>77450</v>
      </c>
      <c r="H39" s="94"/>
      <c r="I39" s="94">
        <v>2765</v>
      </c>
      <c r="J39" s="94">
        <v>0</v>
      </c>
      <c r="K39" s="94">
        <v>1683</v>
      </c>
      <c r="L39" s="94">
        <v>0</v>
      </c>
      <c r="M39" s="94">
        <v>7685</v>
      </c>
      <c r="N39" s="94">
        <v>20456</v>
      </c>
      <c r="O39" s="94">
        <v>15059</v>
      </c>
      <c r="P39" s="94">
        <v>0</v>
      </c>
      <c r="Q39" s="51">
        <f t="shared" si="7"/>
        <v>125098</v>
      </c>
      <c r="R39" s="6"/>
      <c r="S39" s="64">
        <v>57743</v>
      </c>
      <c r="T39" s="64">
        <v>20800</v>
      </c>
      <c r="U39" s="64">
        <v>174</v>
      </c>
      <c r="V39" s="64"/>
      <c r="W39" s="64">
        <v>15675</v>
      </c>
      <c r="X39" s="64">
        <v>22923</v>
      </c>
      <c r="Y39" s="64">
        <v>4269</v>
      </c>
      <c r="Z39" s="64">
        <v>1712</v>
      </c>
      <c r="AA39" s="64">
        <v>1464</v>
      </c>
      <c r="AB39" s="83">
        <f t="shared" si="8"/>
        <v>124760</v>
      </c>
      <c r="AC39" s="51">
        <f t="shared" si="9"/>
        <v>338</v>
      </c>
      <c r="AD39" s="39"/>
      <c r="AE39" s="64">
        <v>960000</v>
      </c>
      <c r="AF39" s="64">
        <v>0</v>
      </c>
      <c r="AG39" s="64">
        <v>656598</v>
      </c>
      <c r="AH39" s="64">
        <v>2492</v>
      </c>
      <c r="AI39" s="51">
        <f t="shared" si="10"/>
        <v>1619090</v>
      </c>
      <c r="AJ39" s="64">
        <v>2233</v>
      </c>
      <c r="AK39" s="51">
        <f t="shared" si="11"/>
        <v>1616857</v>
      </c>
      <c r="AL39" s="39"/>
      <c r="AM39" s="84"/>
      <c r="AN39" s="39"/>
    </row>
    <row r="40" spans="1:40" ht="17.149999999999999" customHeight="1" x14ac:dyDescent="0.3">
      <c r="A40" s="8">
        <f t="shared" si="12"/>
        <v>36</v>
      </c>
      <c r="B40" s="86" t="s">
        <v>292</v>
      </c>
      <c r="C40" s="86">
        <v>9534</v>
      </c>
      <c r="D40" s="87" t="s">
        <v>107</v>
      </c>
      <c r="E40" s="128">
        <f t="shared" si="15"/>
        <v>1</v>
      </c>
      <c r="F40" s="120" t="s">
        <v>342</v>
      </c>
      <c r="G40" s="93">
        <v>129071</v>
      </c>
      <c r="H40" s="94">
        <v>0</v>
      </c>
      <c r="I40" s="94">
        <v>9535</v>
      </c>
      <c r="J40" s="94">
        <v>0</v>
      </c>
      <c r="K40" s="94"/>
      <c r="L40" s="94">
        <v>0</v>
      </c>
      <c r="M40" s="94">
        <v>11489</v>
      </c>
      <c r="N40" s="94">
        <v>9081</v>
      </c>
      <c r="O40" s="94">
        <v>29925</v>
      </c>
      <c r="P40" s="94"/>
      <c r="Q40" s="51">
        <f t="shared" si="7"/>
        <v>189101</v>
      </c>
      <c r="R40" s="6"/>
      <c r="S40" s="64"/>
      <c r="T40" s="64"/>
      <c r="U40" s="64"/>
      <c r="V40" s="64">
        <v>35625</v>
      </c>
      <c r="W40" s="64">
        <v>20910</v>
      </c>
      <c r="X40" s="64">
        <v>28970</v>
      </c>
      <c r="Y40" s="64">
        <v>76000</v>
      </c>
      <c r="Z40" s="64">
        <v>12657</v>
      </c>
      <c r="AA40" s="64">
        <v>15332</v>
      </c>
      <c r="AB40" s="83">
        <f t="shared" si="8"/>
        <v>189494</v>
      </c>
      <c r="AC40" s="51">
        <f t="shared" si="9"/>
        <v>-393</v>
      </c>
      <c r="AD40" s="39"/>
      <c r="AE40" s="64">
        <v>735000</v>
      </c>
      <c r="AF40" s="64">
        <v>214500</v>
      </c>
      <c r="AG40" s="64">
        <v>347963</v>
      </c>
      <c r="AH40" s="64">
        <v>1511</v>
      </c>
      <c r="AI40" s="51">
        <f t="shared" si="10"/>
        <v>1298974</v>
      </c>
      <c r="AJ40" s="64"/>
      <c r="AK40" s="51">
        <f t="shared" si="11"/>
        <v>1298974</v>
      </c>
      <c r="AL40" s="39"/>
      <c r="AM40" s="84"/>
      <c r="AN40" s="39"/>
    </row>
    <row r="41" spans="1:40" ht="17.149999999999999" customHeight="1" x14ac:dyDescent="0.3">
      <c r="A41" s="8">
        <f t="shared" si="12"/>
        <v>37</v>
      </c>
      <c r="B41" s="86" t="s">
        <v>292</v>
      </c>
      <c r="C41" s="86">
        <v>9552</v>
      </c>
      <c r="D41" s="87" t="s">
        <v>110</v>
      </c>
      <c r="E41" s="128">
        <f t="shared" si="15"/>
        <v>1</v>
      </c>
      <c r="F41" s="120" t="s">
        <v>342</v>
      </c>
      <c r="G41" s="93">
        <v>31785</v>
      </c>
      <c r="H41" s="94">
        <v>0</v>
      </c>
      <c r="I41" s="94">
        <v>0</v>
      </c>
      <c r="J41" s="94">
        <v>0</v>
      </c>
      <c r="K41" s="94">
        <v>11195</v>
      </c>
      <c r="L41" s="94"/>
      <c r="M41" s="94">
        <v>617</v>
      </c>
      <c r="N41" s="94">
        <v>5676</v>
      </c>
      <c r="O41" s="94">
        <v>283</v>
      </c>
      <c r="P41" s="94"/>
      <c r="Q41" s="51">
        <f t="shared" si="7"/>
        <v>49556</v>
      </c>
      <c r="R41" s="6"/>
      <c r="S41" s="64">
        <v>37447</v>
      </c>
      <c r="T41" s="64">
        <v>0</v>
      </c>
      <c r="U41" s="64">
        <v>944</v>
      </c>
      <c r="V41" s="64">
        <v>112</v>
      </c>
      <c r="W41" s="64">
        <v>12317</v>
      </c>
      <c r="X41" s="64">
        <v>4522</v>
      </c>
      <c r="Y41" s="64">
        <v>7895</v>
      </c>
      <c r="Z41" s="64"/>
      <c r="AA41" s="64">
        <v>4861</v>
      </c>
      <c r="AB41" s="83">
        <f t="shared" si="8"/>
        <v>68098</v>
      </c>
      <c r="AC41" s="51">
        <f t="shared" si="9"/>
        <v>-18542</v>
      </c>
      <c r="AD41" s="39"/>
      <c r="AE41" s="64">
        <v>233080</v>
      </c>
      <c r="AF41" s="64">
        <v>15933</v>
      </c>
      <c r="AG41" s="64">
        <v>179797</v>
      </c>
      <c r="AH41" s="64"/>
      <c r="AI41" s="51">
        <f t="shared" si="10"/>
        <v>428810</v>
      </c>
      <c r="AJ41" s="64">
        <v>5900</v>
      </c>
      <c r="AK41" s="51">
        <f t="shared" si="11"/>
        <v>422910</v>
      </c>
      <c r="AL41" s="39"/>
      <c r="AM41" s="84"/>
      <c r="AN41" s="39"/>
    </row>
    <row r="42" spans="1:40" ht="17.149999999999999" customHeight="1" x14ac:dyDescent="0.3">
      <c r="A42" s="8">
        <f t="shared" si="12"/>
        <v>38</v>
      </c>
      <c r="B42" s="86" t="s">
        <v>292</v>
      </c>
      <c r="C42" s="86">
        <v>9564</v>
      </c>
      <c r="D42" s="87" t="s">
        <v>115</v>
      </c>
      <c r="E42" s="128" t="str">
        <f t="shared" si="15"/>
        <v xml:space="preserve"> </v>
      </c>
      <c r="F42" s="120" t="s">
        <v>305</v>
      </c>
      <c r="G42" s="93">
        <v>23293</v>
      </c>
      <c r="H42" s="94">
        <v>0</v>
      </c>
      <c r="I42" s="94">
        <v>2861</v>
      </c>
      <c r="J42" s="94">
        <v>0</v>
      </c>
      <c r="K42" s="94">
        <v>6500</v>
      </c>
      <c r="L42" s="94"/>
      <c r="M42" s="94">
        <v>11767</v>
      </c>
      <c r="N42" s="94">
        <v>17203</v>
      </c>
      <c r="O42" s="94">
        <v>2407</v>
      </c>
      <c r="P42" s="94"/>
      <c r="Q42" s="51">
        <f t="shared" si="7"/>
        <v>64031</v>
      </c>
      <c r="R42" s="6"/>
      <c r="S42" s="64"/>
      <c r="T42" s="64"/>
      <c r="U42" s="64">
        <v>6475</v>
      </c>
      <c r="V42" s="64">
        <v>9284</v>
      </c>
      <c r="W42" s="64">
        <v>20823</v>
      </c>
      <c r="X42" s="64">
        <v>9359</v>
      </c>
      <c r="Y42" s="64">
        <v>3700</v>
      </c>
      <c r="Z42" s="64">
        <v>84</v>
      </c>
      <c r="AA42" s="64"/>
      <c r="AB42" s="83">
        <f t="shared" si="8"/>
        <v>49725</v>
      </c>
      <c r="AC42" s="51">
        <f t="shared" si="9"/>
        <v>14306</v>
      </c>
      <c r="AD42" s="39"/>
      <c r="AE42" s="64">
        <v>978000</v>
      </c>
      <c r="AF42" s="64">
        <v>100000</v>
      </c>
      <c r="AG42" s="64">
        <v>479514</v>
      </c>
      <c r="AH42" s="64">
        <v>11138</v>
      </c>
      <c r="AI42" s="51">
        <f t="shared" si="10"/>
        <v>1568652</v>
      </c>
      <c r="AJ42" s="64"/>
      <c r="AK42" s="51">
        <f t="shared" si="11"/>
        <v>1568652</v>
      </c>
      <c r="AL42" s="39"/>
      <c r="AM42" s="84"/>
      <c r="AN42" s="39"/>
    </row>
    <row r="43" spans="1:40" ht="17.149999999999999" customHeight="1" x14ac:dyDescent="0.3">
      <c r="A43" s="8">
        <f t="shared" si="12"/>
        <v>39</v>
      </c>
      <c r="B43" s="86" t="s">
        <v>292</v>
      </c>
      <c r="C43" s="86">
        <v>9530</v>
      </c>
      <c r="D43" s="87" t="s">
        <v>297</v>
      </c>
      <c r="E43" s="128" t="str">
        <f t="shared" si="15"/>
        <v xml:space="preserve"> </v>
      </c>
      <c r="F43" s="120" t="s">
        <v>305</v>
      </c>
      <c r="G43" s="93">
        <v>5265</v>
      </c>
      <c r="H43" s="94">
        <v>0</v>
      </c>
      <c r="I43" s="94">
        <v>0</v>
      </c>
      <c r="J43" s="94">
        <v>0</v>
      </c>
      <c r="K43" s="94">
        <v>0</v>
      </c>
      <c r="L43" s="94">
        <v>0</v>
      </c>
      <c r="M43" s="94">
        <v>0</v>
      </c>
      <c r="N43" s="94">
        <v>0</v>
      </c>
      <c r="O43" s="94">
        <v>0</v>
      </c>
      <c r="P43" s="94">
        <v>0</v>
      </c>
      <c r="Q43" s="51">
        <f t="shared" si="7"/>
        <v>5265</v>
      </c>
      <c r="R43" s="6"/>
      <c r="S43" s="64">
        <v>0</v>
      </c>
      <c r="T43" s="64">
        <v>0</v>
      </c>
      <c r="U43" s="64">
        <v>0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83">
        <f t="shared" si="8"/>
        <v>0</v>
      </c>
      <c r="AC43" s="51">
        <f t="shared" si="9"/>
        <v>5265</v>
      </c>
      <c r="AD43" s="39"/>
      <c r="AE43" s="64">
        <v>0</v>
      </c>
      <c r="AF43" s="64">
        <v>0</v>
      </c>
      <c r="AG43" s="64">
        <v>0</v>
      </c>
      <c r="AH43" s="64">
        <v>0</v>
      </c>
      <c r="AI43" s="51">
        <f t="shared" si="10"/>
        <v>0</v>
      </c>
      <c r="AJ43" s="64">
        <v>0</v>
      </c>
      <c r="AK43" s="51">
        <f t="shared" si="11"/>
        <v>0</v>
      </c>
      <c r="AL43" s="39"/>
      <c r="AM43" s="84"/>
      <c r="AN43" s="39"/>
    </row>
    <row r="44" spans="1:40" ht="17.149999999999999" customHeight="1" x14ac:dyDescent="0.3">
      <c r="A44" s="8">
        <f t="shared" si="12"/>
        <v>40</v>
      </c>
      <c r="B44" s="86" t="s">
        <v>292</v>
      </c>
      <c r="C44" s="86">
        <v>9532</v>
      </c>
      <c r="D44" s="87" t="s">
        <v>105</v>
      </c>
      <c r="E44" s="128">
        <f t="shared" si="15"/>
        <v>1</v>
      </c>
      <c r="F44" s="120" t="s">
        <v>342</v>
      </c>
      <c r="G44" s="93">
        <v>138017</v>
      </c>
      <c r="H44" s="94">
        <v>3389</v>
      </c>
      <c r="I44" s="94">
        <v>17</v>
      </c>
      <c r="J44" s="94">
        <v>0</v>
      </c>
      <c r="K44" s="94">
        <v>0</v>
      </c>
      <c r="L44" s="94"/>
      <c r="M44" s="94">
        <v>28915</v>
      </c>
      <c r="N44" s="94">
        <v>2765</v>
      </c>
      <c r="O44" s="94">
        <v>54551</v>
      </c>
      <c r="P44" s="94">
        <v>6113</v>
      </c>
      <c r="Q44" s="51">
        <f t="shared" si="7"/>
        <v>233767</v>
      </c>
      <c r="R44" s="6"/>
      <c r="S44" s="64">
        <v>63369</v>
      </c>
      <c r="T44" s="64">
        <v>18200</v>
      </c>
      <c r="U44" s="64"/>
      <c r="V44" s="64">
        <v>41249</v>
      </c>
      <c r="W44" s="64">
        <v>14842</v>
      </c>
      <c r="X44" s="64">
        <v>26103</v>
      </c>
      <c r="Y44" s="64">
        <v>32220</v>
      </c>
      <c r="Z44" s="64">
        <v>693</v>
      </c>
      <c r="AA44" s="64">
        <v>3118</v>
      </c>
      <c r="AB44" s="83">
        <f t="shared" si="8"/>
        <v>199794</v>
      </c>
      <c r="AC44" s="51">
        <f t="shared" si="9"/>
        <v>33973</v>
      </c>
      <c r="AD44" s="39"/>
      <c r="AE44" s="64">
        <v>817615</v>
      </c>
      <c r="AF44" s="64">
        <v>0</v>
      </c>
      <c r="AG44" s="64">
        <v>135224</v>
      </c>
      <c r="AH44" s="64">
        <v>4720</v>
      </c>
      <c r="AI44" s="51">
        <f t="shared" si="10"/>
        <v>957559</v>
      </c>
      <c r="AJ44" s="64">
        <v>27242</v>
      </c>
      <c r="AK44" s="51">
        <f t="shared" si="11"/>
        <v>930317</v>
      </c>
      <c r="AL44" s="39"/>
      <c r="AM44" s="84"/>
      <c r="AN44" s="39"/>
    </row>
    <row r="45" spans="1:40" ht="17.149999999999999" customHeight="1" x14ac:dyDescent="0.3">
      <c r="A45" s="8">
        <f t="shared" si="12"/>
        <v>41</v>
      </c>
      <c r="B45" s="86" t="s">
        <v>292</v>
      </c>
      <c r="C45" s="86">
        <v>15065</v>
      </c>
      <c r="D45" s="87" t="s">
        <v>298</v>
      </c>
      <c r="E45" s="128" t="str">
        <f t="shared" si="15"/>
        <v xml:space="preserve"> </v>
      </c>
      <c r="F45" s="120" t="s">
        <v>305</v>
      </c>
      <c r="G45" s="93">
        <v>68363</v>
      </c>
      <c r="H45" s="94">
        <v>0</v>
      </c>
      <c r="I45" s="94">
        <v>0</v>
      </c>
      <c r="J45" s="94">
        <v>0</v>
      </c>
      <c r="K45" s="94">
        <v>10000</v>
      </c>
      <c r="L45" s="94">
        <v>0</v>
      </c>
      <c r="M45" s="94">
        <v>0</v>
      </c>
      <c r="N45" s="94">
        <v>0</v>
      </c>
      <c r="O45" s="94">
        <v>20332</v>
      </c>
      <c r="P45" s="94">
        <v>0</v>
      </c>
      <c r="Q45" s="51">
        <f t="shared" si="7"/>
        <v>98695</v>
      </c>
      <c r="R45" s="6"/>
      <c r="S45" s="64">
        <v>0</v>
      </c>
      <c r="T45" s="64">
        <v>0</v>
      </c>
      <c r="U45" s="64">
        <v>0</v>
      </c>
      <c r="V45" s="64">
        <v>0</v>
      </c>
      <c r="W45" s="64">
        <v>18165</v>
      </c>
      <c r="X45" s="64">
        <v>4894</v>
      </c>
      <c r="Y45" s="64">
        <v>0</v>
      </c>
      <c r="Z45" s="64">
        <v>0</v>
      </c>
      <c r="AA45" s="64">
        <v>1307</v>
      </c>
      <c r="AB45" s="83">
        <f t="shared" si="8"/>
        <v>24366</v>
      </c>
      <c r="AC45" s="51">
        <f t="shared" si="9"/>
        <v>74329</v>
      </c>
      <c r="AD45" s="39"/>
      <c r="AE45" s="64">
        <v>300000</v>
      </c>
      <c r="AF45" s="64">
        <v>0</v>
      </c>
      <c r="AG45" s="64">
        <v>35619</v>
      </c>
      <c r="AH45" s="64">
        <v>0</v>
      </c>
      <c r="AI45" s="51">
        <f t="shared" si="10"/>
        <v>335619</v>
      </c>
      <c r="AJ45" s="64">
        <v>180000</v>
      </c>
      <c r="AK45" s="51">
        <f t="shared" si="11"/>
        <v>155619</v>
      </c>
      <c r="AL45" s="39"/>
      <c r="AM45" s="84"/>
      <c r="AN45" s="39"/>
    </row>
    <row r="46" spans="1:40" ht="17.149999999999999" customHeight="1" x14ac:dyDescent="0.3">
      <c r="A46" s="8">
        <f t="shared" si="12"/>
        <v>42</v>
      </c>
      <c r="B46" s="86" t="s">
        <v>292</v>
      </c>
      <c r="C46" s="86">
        <v>9627</v>
      </c>
      <c r="D46" s="87" t="s">
        <v>132</v>
      </c>
      <c r="E46" s="128">
        <f t="shared" si="15"/>
        <v>1</v>
      </c>
      <c r="F46" s="120" t="s">
        <v>342</v>
      </c>
      <c r="G46" s="93">
        <v>36393</v>
      </c>
      <c r="H46" s="94">
        <v>169</v>
      </c>
      <c r="I46" s="94">
        <v>470</v>
      </c>
      <c r="J46" s="94">
        <v>0</v>
      </c>
      <c r="K46" s="94"/>
      <c r="L46" s="94"/>
      <c r="M46" s="94">
        <v>950</v>
      </c>
      <c r="N46" s="94">
        <v>8576</v>
      </c>
      <c r="O46" s="94">
        <v>9553</v>
      </c>
      <c r="P46" s="94">
        <v>1254</v>
      </c>
      <c r="Q46" s="51">
        <f t="shared" si="7"/>
        <v>57365</v>
      </c>
      <c r="R46" s="6"/>
      <c r="S46" s="64">
        <v>40441</v>
      </c>
      <c r="T46" s="64">
        <v>0</v>
      </c>
      <c r="U46" s="64">
        <v>540</v>
      </c>
      <c r="V46" s="64">
        <v>182</v>
      </c>
      <c r="W46" s="64">
        <v>5348</v>
      </c>
      <c r="X46" s="64">
        <v>10292</v>
      </c>
      <c r="Y46" s="64">
        <v>4955</v>
      </c>
      <c r="Z46" s="64">
        <v>1629</v>
      </c>
      <c r="AA46" s="64">
        <v>6694</v>
      </c>
      <c r="AB46" s="83">
        <f t="shared" si="8"/>
        <v>70081</v>
      </c>
      <c r="AC46" s="51">
        <f t="shared" si="9"/>
        <v>-12716</v>
      </c>
      <c r="AD46" s="39"/>
      <c r="AE46" s="64">
        <v>801000</v>
      </c>
      <c r="AF46" s="64">
        <v>72381</v>
      </c>
      <c r="AG46" s="64">
        <v>39450</v>
      </c>
      <c r="AH46" s="64">
        <v>1977</v>
      </c>
      <c r="AI46" s="51">
        <f t="shared" si="10"/>
        <v>914808</v>
      </c>
      <c r="AJ46" s="64">
        <v>19407</v>
      </c>
      <c r="AK46" s="51">
        <f t="shared" si="11"/>
        <v>895401</v>
      </c>
      <c r="AL46" s="39"/>
      <c r="AM46" s="84"/>
      <c r="AN46" s="39"/>
    </row>
    <row r="47" spans="1:40" ht="17.149999999999999" customHeight="1" x14ac:dyDescent="0.3">
      <c r="A47" s="8">
        <f t="shared" si="12"/>
        <v>43</v>
      </c>
      <c r="B47" s="86" t="s">
        <v>292</v>
      </c>
      <c r="C47" s="86">
        <v>9629</v>
      </c>
      <c r="D47" s="87" t="s">
        <v>127</v>
      </c>
      <c r="E47" s="128">
        <f t="shared" si="15"/>
        <v>1</v>
      </c>
      <c r="F47" s="120" t="s">
        <v>342</v>
      </c>
      <c r="G47" s="93">
        <v>129100</v>
      </c>
      <c r="H47" s="94">
        <v>0</v>
      </c>
      <c r="I47" s="94">
        <v>78</v>
      </c>
      <c r="J47" s="94">
        <v>0</v>
      </c>
      <c r="K47" s="94">
        <v>3174</v>
      </c>
      <c r="L47" s="94"/>
      <c r="M47" s="94">
        <v>4175</v>
      </c>
      <c r="N47" s="94">
        <v>17501</v>
      </c>
      <c r="O47" s="94"/>
      <c r="P47" s="94">
        <v>4504</v>
      </c>
      <c r="Q47" s="51">
        <f t="shared" si="7"/>
        <v>158532</v>
      </c>
      <c r="R47" s="9"/>
      <c r="S47" s="64"/>
      <c r="T47" s="64"/>
      <c r="U47" s="64">
        <v>24321</v>
      </c>
      <c r="V47" s="64">
        <v>15484</v>
      </c>
      <c r="W47" s="64">
        <v>28980</v>
      </c>
      <c r="X47" s="64">
        <v>24678</v>
      </c>
      <c r="Y47" s="64">
        <v>78</v>
      </c>
      <c r="Z47" s="64"/>
      <c r="AA47" s="64">
        <v>246811</v>
      </c>
      <c r="AB47" s="83">
        <f t="shared" si="8"/>
        <v>340352</v>
      </c>
      <c r="AC47" s="51">
        <f t="shared" si="9"/>
        <v>-181820</v>
      </c>
      <c r="AD47" s="39"/>
      <c r="AE47" s="64">
        <v>1450000</v>
      </c>
      <c r="AF47" s="64">
        <v>2475</v>
      </c>
      <c r="AG47" s="64">
        <v>621898</v>
      </c>
      <c r="AH47" s="64">
        <v>7650</v>
      </c>
      <c r="AI47" s="51">
        <f t="shared" si="10"/>
        <v>2082023</v>
      </c>
      <c r="AJ47" s="64">
        <v>9535</v>
      </c>
      <c r="AK47" s="51">
        <f t="shared" si="11"/>
        <v>2072488</v>
      </c>
      <c r="AL47" s="39"/>
      <c r="AM47" s="84"/>
      <c r="AN47" s="39"/>
    </row>
    <row r="48" spans="1:40" ht="17.149999999999999" customHeight="1" x14ac:dyDescent="0.3">
      <c r="A48" s="8">
        <f t="shared" si="12"/>
        <v>44</v>
      </c>
      <c r="B48" s="86" t="s">
        <v>292</v>
      </c>
      <c r="C48" s="86">
        <v>9554</v>
      </c>
      <c r="D48" s="87" t="s">
        <v>111</v>
      </c>
      <c r="E48" s="128">
        <f t="shared" si="15"/>
        <v>1</v>
      </c>
      <c r="F48" s="120" t="s">
        <v>342</v>
      </c>
      <c r="G48" s="93">
        <v>173721</v>
      </c>
      <c r="H48" s="94">
        <v>9411</v>
      </c>
      <c r="I48" s="94">
        <v>37044</v>
      </c>
      <c r="J48" s="94">
        <v>21337</v>
      </c>
      <c r="K48" s="94">
        <v>50832</v>
      </c>
      <c r="L48" s="94">
        <v>0</v>
      </c>
      <c r="M48" s="94">
        <v>33532</v>
      </c>
      <c r="N48" s="94">
        <v>2001</v>
      </c>
      <c r="O48" s="94">
        <v>7845</v>
      </c>
      <c r="P48" s="94"/>
      <c r="Q48" s="51">
        <f t="shared" si="7"/>
        <v>335723</v>
      </c>
      <c r="R48" s="9"/>
      <c r="S48" s="64">
        <v>61075</v>
      </c>
      <c r="T48" s="64">
        <v>19240</v>
      </c>
      <c r="U48" s="64">
        <v>11295</v>
      </c>
      <c r="V48" s="64">
        <v>120768</v>
      </c>
      <c r="W48" s="64">
        <v>27872</v>
      </c>
      <c r="X48" s="64">
        <v>27011</v>
      </c>
      <c r="Y48" s="64">
        <v>27069</v>
      </c>
      <c r="Z48" s="64">
        <v>7997</v>
      </c>
      <c r="AA48" s="64">
        <v>18591</v>
      </c>
      <c r="AB48" s="83">
        <f t="shared" si="8"/>
        <v>320918</v>
      </c>
      <c r="AC48" s="51">
        <f t="shared" si="9"/>
        <v>14805</v>
      </c>
      <c r="AD48" s="39"/>
      <c r="AE48" s="64">
        <v>3221168</v>
      </c>
      <c r="AF48" s="64">
        <v>151653</v>
      </c>
      <c r="AG48" s="64">
        <v>104806</v>
      </c>
      <c r="AH48" s="64">
        <v>1614</v>
      </c>
      <c r="AI48" s="51">
        <f t="shared" si="10"/>
        <v>3479241</v>
      </c>
      <c r="AJ48" s="64">
        <v>42678</v>
      </c>
      <c r="AK48" s="51">
        <f t="shared" si="11"/>
        <v>3436563</v>
      </c>
      <c r="AL48" s="39"/>
      <c r="AM48" s="84"/>
      <c r="AN48" s="39"/>
    </row>
    <row r="49" spans="1:40" ht="17.149999999999999" customHeight="1" x14ac:dyDescent="0.3">
      <c r="A49" s="8">
        <f t="shared" si="12"/>
        <v>45</v>
      </c>
      <c r="B49" s="86" t="s">
        <v>292</v>
      </c>
      <c r="C49" s="86">
        <v>9568</v>
      </c>
      <c r="D49" s="87" t="s">
        <v>263</v>
      </c>
      <c r="E49" s="128">
        <f t="shared" si="15"/>
        <v>1</v>
      </c>
      <c r="F49" s="120" t="s">
        <v>342</v>
      </c>
      <c r="G49" s="93">
        <v>153541</v>
      </c>
      <c r="H49" s="94">
        <v>0</v>
      </c>
      <c r="I49" s="94">
        <v>0</v>
      </c>
      <c r="J49" s="94">
        <v>0</v>
      </c>
      <c r="K49" s="94"/>
      <c r="L49" s="94">
        <v>0</v>
      </c>
      <c r="M49" s="94">
        <v>4332</v>
      </c>
      <c r="N49" s="94"/>
      <c r="O49" s="94">
        <v>7070</v>
      </c>
      <c r="P49" s="94">
        <v>132</v>
      </c>
      <c r="Q49" s="51">
        <f t="shared" si="7"/>
        <v>165075</v>
      </c>
      <c r="R49" s="9"/>
      <c r="S49" s="64">
        <v>63800</v>
      </c>
      <c r="T49" s="64">
        <v>0</v>
      </c>
      <c r="U49" s="64">
        <v>18421</v>
      </c>
      <c r="V49" s="64">
        <v>51055</v>
      </c>
      <c r="W49" s="64">
        <v>24721</v>
      </c>
      <c r="X49" s="64">
        <v>8219</v>
      </c>
      <c r="Y49" s="64">
        <v>540</v>
      </c>
      <c r="Z49" s="64">
        <v>0</v>
      </c>
      <c r="AA49" s="64">
        <v>1542</v>
      </c>
      <c r="AB49" s="83">
        <f t="shared" si="8"/>
        <v>168298</v>
      </c>
      <c r="AC49" s="51">
        <f t="shared" si="9"/>
        <v>-3223</v>
      </c>
      <c r="AD49" s="39"/>
      <c r="AE49" s="64">
        <v>0</v>
      </c>
      <c r="AF49" s="64">
        <v>0</v>
      </c>
      <c r="AG49" s="64">
        <v>55317</v>
      </c>
      <c r="AH49" s="64">
        <v>1018</v>
      </c>
      <c r="AI49" s="51">
        <f t="shared" si="10"/>
        <v>56335</v>
      </c>
      <c r="AJ49" s="64"/>
      <c r="AK49" s="51">
        <f t="shared" si="11"/>
        <v>56335</v>
      </c>
      <c r="AL49" s="39"/>
      <c r="AM49" s="84"/>
      <c r="AN49" s="39"/>
    </row>
    <row r="50" spans="1:40" ht="17.149999999999999" customHeight="1" x14ac:dyDescent="0.3">
      <c r="A50" s="8">
        <f t="shared" si="12"/>
        <v>46</v>
      </c>
      <c r="B50" s="86" t="s">
        <v>292</v>
      </c>
      <c r="C50" s="86">
        <v>9569</v>
      </c>
      <c r="D50" s="87" t="s">
        <v>322</v>
      </c>
      <c r="E50" s="128">
        <f t="shared" si="15"/>
        <v>1</v>
      </c>
      <c r="F50" s="120" t="s">
        <v>342</v>
      </c>
      <c r="G50" s="93">
        <v>49537</v>
      </c>
      <c r="H50" s="94">
        <v>5632</v>
      </c>
      <c r="I50" s="94"/>
      <c r="J50" s="94">
        <v>0</v>
      </c>
      <c r="K50" s="94"/>
      <c r="L50" s="94">
        <v>0</v>
      </c>
      <c r="M50" s="94">
        <v>11590</v>
      </c>
      <c r="N50" s="94">
        <v>6416</v>
      </c>
      <c r="O50" s="94"/>
      <c r="P50" s="94">
        <v>6594</v>
      </c>
      <c r="Q50" s="51">
        <f t="shared" si="7"/>
        <v>79769</v>
      </c>
      <c r="R50" s="9"/>
      <c r="S50" s="64">
        <v>32374</v>
      </c>
      <c r="T50" s="64">
        <v>4583</v>
      </c>
      <c r="U50" s="64"/>
      <c r="V50" s="64">
        <v>17578</v>
      </c>
      <c r="W50" s="64">
        <v>7860</v>
      </c>
      <c r="X50" s="64">
        <v>23104</v>
      </c>
      <c r="Y50" s="64"/>
      <c r="Z50" s="64">
        <v>5147</v>
      </c>
      <c r="AA50" s="64"/>
      <c r="AB50" s="83">
        <f t="shared" si="8"/>
        <v>90646</v>
      </c>
      <c r="AC50" s="51">
        <f t="shared" si="9"/>
        <v>-10877</v>
      </c>
      <c r="AD50" s="39"/>
      <c r="AE50" s="64">
        <v>675000</v>
      </c>
      <c r="AF50" s="64"/>
      <c r="AG50" s="64">
        <v>206600</v>
      </c>
      <c r="AH50" s="64"/>
      <c r="AI50" s="51">
        <f t="shared" si="10"/>
        <v>881600</v>
      </c>
      <c r="AJ50" s="64">
        <v>0</v>
      </c>
      <c r="AK50" s="51">
        <f t="shared" si="11"/>
        <v>881600</v>
      </c>
      <c r="AL50" s="39"/>
      <c r="AM50" s="84"/>
      <c r="AN50" s="39"/>
    </row>
    <row r="51" spans="1:40" ht="17.149999999999999" customHeight="1" x14ac:dyDescent="0.3">
      <c r="A51" s="8">
        <f t="shared" si="12"/>
        <v>47</v>
      </c>
      <c r="B51" s="86" t="s">
        <v>292</v>
      </c>
      <c r="C51" s="86">
        <v>9570</v>
      </c>
      <c r="D51" s="87" t="s">
        <v>275</v>
      </c>
      <c r="E51" s="128">
        <f t="shared" si="15"/>
        <v>1</v>
      </c>
      <c r="F51" s="120" t="s">
        <v>342</v>
      </c>
      <c r="G51" s="93">
        <v>64156</v>
      </c>
      <c r="H51" s="94">
        <v>9836</v>
      </c>
      <c r="I51" s="94"/>
      <c r="J51" s="94">
        <v>0</v>
      </c>
      <c r="K51" s="94">
        <v>5000</v>
      </c>
      <c r="L51" s="94">
        <v>9422</v>
      </c>
      <c r="M51" s="94">
        <v>109550</v>
      </c>
      <c r="N51" s="94">
        <v>5861</v>
      </c>
      <c r="O51" s="94"/>
      <c r="P51" s="94"/>
      <c r="Q51" s="51">
        <f t="shared" si="7"/>
        <v>203825</v>
      </c>
      <c r="R51" s="9"/>
      <c r="S51" s="64"/>
      <c r="T51" s="64"/>
      <c r="U51" s="64">
        <v>56851</v>
      </c>
      <c r="V51" s="64"/>
      <c r="W51" s="64">
        <v>106320</v>
      </c>
      <c r="X51" s="64">
        <v>12812</v>
      </c>
      <c r="Y51" s="64">
        <v>24007</v>
      </c>
      <c r="Z51" s="64"/>
      <c r="AA51" s="64"/>
      <c r="AB51" s="83">
        <f t="shared" si="8"/>
        <v>199990</v>
      </c>
      <c r="AC51" s="51">
        <f t="shared" si="9"/>
        <v>3835</v>
      </c>
      <c r="AD51" s="39"/>
      <c r="AE51" s="64">
        <v>1545577</v>
      </c>
      <c r="AF51" s="64">
        <v>304966</v>
      </c>
      <c r="AG51" s="64">
        <v>3092067</v>
      </c>
      <c r="AH51" s="64">
        <v>5172</v>
      </c>
      <c r="AI51" s="51">
        <f t="shared" si="10"/>
        <v>4947782</v>
      </c>
      <c r="AJ51" s="64">
        <v>7586</v>
      </c>
      <c r="AK51" s="51">
        <f t="shared" si="11"/>
        <v>4940196</v>
      </c>
      <c r="AL51" s="39"/>
      <c r="AM51" s="84"/>
      <c r="AN51" s="39"/>
    </row>
    <row r="52" spans="1:40" ht="17.149999999999999" customHeight="1" x14ac:dyDescent="0.3">
      <c r="A52" s="8">
        <f t="shared" si="12"/>
        <v>48</v>
      </c>
      <c r="B52" s="86" t="s">
        <v>292</v>
      </c>
      <c r="C52" s="86">
        <v>14406</v>
      </c>
      <c r="D52" s="87" t="s">
        <v>113</v>
      </c>
      <c r="E52" s="128" t="str">
        <f t="shared" si="15"/>
        <v xml:space="preserve"> </v>
      </c>
      <c r="F52" s="120" t="s">
        <v>305</v>
      </c>
      <c r="G52" s="93">
        <v>40113</v>
      </c>
      <c r="H52" s="94">
        <v>8332</v>
      </c>
      <c r="I52" s="94">
        <v>0</v>
      </c>
      <c r="J52" s="94">
        <v>330335</v>
      </c>
      <c r="K52" s="94">
        <v>0</v>
      </c>
      <c r="L52" s="94">
        <v>0</v>
      </c>
      <c r="M52" s="94">
        <v>540</v>
      </c>
      <c r="N52" s="94">
        <v>685</v>
      </c>
      <c r="O52" s="94">
        <v>1138</v>
      </c>
      <c r="P52" s="94"/>
      <c r="Q52" s="51">
        <f t="shared" si="7"/>
        <v>381143</v>
      </c>
      <c r="R52" s="9"/>
      <c r="S52" s="64">
        <v>41159</v>
      </c>
      <c r="T52" s="64">
        <v>638</v>
      </c>
      <c r="U52" s="64"/>
      <c r="V52" s="64"/>
      <c r="W52" s="64">
        <v>1305</v>
      </c>
      <c r="X52" s="64">
        <v>5723</v>
      </c>
      <c r="Y52" s="64">
        <v>0</v>
      </c>
      <c r="Z52" s="64">
        <v>0</v>
      </c>
      <c r="AA52" s="64"/>
      <c r="AB52" s="83">
        <f t="shared" si="8"/>
        <v>48825</v>
      </c>
      <c r="AC52" s="51">
        <f t="shared" si="9"/>
        <v>332318</v>
      </c>
      <c r="AD52" s="39"/>
      <c r="AE52" s="64">
        <v>100000</v>
      </c>
      <c r="AF52" s="64">
        <v>712020</v>
      </c>
      <c r="AG52" s="64">
        <v>131744</v>
      </c>
      <c r="AH52" s="64"/>
      <c r="AI52" s="51">
        <f t="shared" si="10"/>
        <v>943764</v>
      </c>
      <c r="AJ52" s="64">
        <v>57910</v>
      </c>
      <c r="AK52" s="51">
        <f t="shared" si="11"/>
        <v>885854</v>
      </c>
      <c r="AL52" s="39"/>
      <c r="AM52" s="84"/>
      <c r="AN52" s="39"/>
    </row>
    <row r="53" spans="1:40" ht="17.149999999999999" customHeight="1" x14ac:dyDescent="0.3">
      <c r="A53" s="8">
        <f t="shared" si="12"/>
        <v>49</v>
      </c>
      <c r="B53" s="86" t="s">
        <v>292</v>
      </c>
      <c r="C53" s="86">
        <v>9632</v>
      </c>
      <c r="D53" s="87" t="s">
        <v>133</v>
      </c>
      <c r="E53" s="128">
        <f t="shared" si="15"/>
        <v>1</v>
      </c>
      <c r="F53" s="120" t="s">
        <v>342</v>
      </c>
      <c r="G53" s="93">
        <v>77434</v>
      </c>
      <c r="H53" s="94">
        <v>6442</v>
      </c>
      <c r="I53" s="94">
        <v>0</v>
      </c>
      <c r="J53" s="94">
        <v>210</v>
      </c>
      <c r="K53" s="94">
        <v>16000</v>
      </c>
      <c r="L53" s="94">
        <v>0</v>
      </c>
      <c r="M53" s="94">
        <v>28948</v>
      </c>
      <c r="N53" s="94">
        <v>27419</v>
      </c>
      <c r="O53" s="94">
        <v>319604</v>
      </c>
      <c r="P53" s="94"/>
      <c r="Q53" s="51">
        <f t="shared" si="7"/>
        <v>476057</v>
      </c>
      <c r="R53" s="9"/>
      <c r="S53" s="64">
        <v>63863</v>
      </c>
      <c r="T53" s="64">
        <v>30829</v>
      </c>
      <c r="U53" s="64">
        <v>30660</v>
      </c>
      <c r="V53" s="64">
        <v>139052</v>
      </c>
      <c r="W53" s="64">
        <v>126746</v>
      </c>
      <c r="X53" s="64">
        <v>82189</v>
      </c>
      <c r="Y53" s="64">
        <v>15840</v>
      </c>
      <c r="Z53" s="64">
        <v>0</v>
      </c>
      <c r="AA53" s="64"/>
      <c r="AB53" s="83">
        <f t="shared" si="8"/>
        <v>489179</v>
      </c>
      <c r="AC53" s="51">
        <f t="shared" si="9"/>
        <v>-13122</v>
      </c>
      <c r="AD53" s="39"/>
      <c r="AE53" s="64">
        <v>6950000</v>
      </c>
      <c r="AF53" s="64">
        <v>73738</v>
      </c>
      <c r="AG53" s="64">
        <v>881328</v>
      </c>
      <c r="AH53" s="64">
        <v>41894</v>
      </c>
      <c r="AI53" s="51">
        <f t="shared" si="10"/>
        <v>7946960</v>
      </c>
      <c r="AJ53" s="64">
        <v>47654</v>
      </c>
      <c r="AK53" s="51">
        <f t="shared" si="11"/>
        <v>7899306</v>
      </c>
      <c r="AL53" s="39"/>
      <c r="AM53" s="84"/>
      <c r="AN53" s="39"/>
    </row>
    <row r="54" spans="1:40" ht="17.149999999999999" customHeight="1" x14ac:dyDescent="0.3">
      <c r="A54" s="8">
        <f t="shared" si="12"/>
        <v>50</v>
      </c>
      <c r="B54" s="86" t="s">
        <v>292</v>
      </c>
      <c r="C54" s="86">
        <v>9633</v>
      </c>
      <c r="D54" s="87" t="s">
        <v>134</v>
      </c>
      <c r="E54" s="128">
        <f t="shared" si="15"/>
        <v>1</v>
      </c>
      <c r="F54" s="120" t="s">
        <v>342</v>
      </c>
      <c r="G54" s="93">
        <v>212812</v>
      </c>
      <c r="H54" s="94">
        <v>2862</v>
      </c>
      <c r="I54" s="94">
        <v>6795</v>
      </c>
      <c r="J54" s="94">
        <v>0</v>
      </c>
      <c r="K54" s="94">
        <v>0</v>
      </c>
      <c r="L54" s="94"/>
      <c r="M54" s="94">
        <v>276221</v>
      </c>
      <c r="N54" s="94">
        <v>529539</v>
      </c>
      <c r="O54" s="94">
        <v>4385</v>
      </c>
      <c r="P54" s="94">
        <v>87910</v>
      </c>
      <c r="Q54" s="51">
        <f t="shared" si="7"/>
        <v>1120524</v>
      </c>
      <c r="R54" s="9"/>
      <c r="S54" s="64">
        <v>137122</v>
      </c>
      <c r="T54" s="64">
        <v>39000</v>
      </c>
      <c r="U54" s="64">
        <v>4710</v>
      </c>
      <c r="V54" s="64">
        <v>205456</v>
      </c>
      <c r="W54" s="64">
        <v>292812</v>
      </c>
      <c r="X54" s="64">
        <v>458857</v>
      </c>
      <c r="Y54" s="64">
        <v>106136</v>
      </c>
      <c r="Z54" s="64">
        <v>16613</v>
      </c>
      <c r="AA54" s="64">
        <v>0</v>
      </c>
      <c r="AB54" s="83">
        <f t="shared" si="8"/>
        <v>1260706</v>
      </c>
      <c r="AC54" s="51">
        <f t="shared" si="9"/>
        <v>-140182</v>
      </c>
      <c r="AD54" s="39"/>
      <c r="AE54" s="64">
        <v>5181118</v>
      </c>
      <c r="AF54" s="64">
        <v>2726917</v>
      </c>
      <c r="AG54" s="64">
        <v>16066649</v>
      </c>
      <c r="AH54" s="64">
        <v>39507</v>
      </c>
      <c r="AI54" s="51">
        <f t="shared" si="10"/>
        <v>24014191</v>
      </c>
      <c r="AJ54" s="64">
        <v>97415</v>
      </c>
      <c r="AK54" s="51">
        <f t="shared" si="11"/>
        <v>23916776</v>
      </c>
      <c r="AL54" s="39"/>
      <c r="AM54" s="84"/>
      <c r="AN54" s="39"/>
    </row>
    <row r="55" spans="1:40" s="7" customFormat="1" ht="17.149999999999999" customHeight="1" x14ac:dyDescent="0.3">
      <c r="A55" s="202" t="s">
        <v>332</v>
      </c>
      <c r="B55" s="202"/>
      <c r="C55" s="202"/>
      <c r="D55" s="202"/>
      <c r="E55" s="128" t="str">
        <f t="shared" si="15"/>
        <v xml:space="preserve"> </v>
      </c>
      <c r="F55" s="117"/>
      <c r="G55" s="107">
        <f>SUM(G5:G54)</f>
        <v>4653233</v>
      </c>
      <c r="H55" s="107">
        <f t="shared" ref="H55:P55" si="16">SUM(H5:H54)</f>
        <v>78125</v>
      </c>
      <c r="I55" s="107">
        <f t="shared" si="16"/>
        <v>288337</v>
      </c>
      <c r="J55" s="107">
        <f t="shared" si="16"/>
        <v>731480</v>
      </c>
      <c r="K55" s="107">
        <f t="shared" si="16"/>
        <v>330193</v>
      </c>
      <c r="L55" s="107">
        <f t="shared" si="16"/>
        <v>281474</v>
      </c>
      <c r="M55" s="107">
        <f t="shared" si="16"/>
        <v>1204932</v>
      </c>
      <c r="N55" s="107">
        <f t="shared" si="16"/>
        <v>1062572</v>
      </c>
      <c r="O55" s="107">
        <f t="shared" si="16"/>
        <v>774115</v>
      </c>
      <c r="P55" s="107">
        <f t="shared" si="16"/>
        <v>201598</v>
      </c>
      <c r="Q55" s="143">
        <f>SUM(Q5:Q54)</f>
        <v>9606059</v>
      </c>
      <c r="R55" s="31"/>
      <c r="S55" s="108">
        <f>SUM(S5:S54)</f>
        <v>2042856</v>
      </c>
      <c r="T55" s="108">
        <f t="shared" ref="T55:AA55" si="17">SUM(T5:T54)</f>
        <v>452358</v>
      </c>
      <c r="U55" s="108">
        <f t="shared" si="17"/>
        <v>510214</v>
      </c>
      <c r="V55" s="108">
        <f t="shared" si="17"/>
        <v>1473919</v>
      </c>
      <c r="W55" s="108">
        <f t="shared" si="17"/>
        <v>1816448</v>
      </c>
      <c r="X55" s="108">
        <f t="shared" si="17"/>
        <v>1662274</v>
      </c>
      <c r="Y55" s="108">
        <f t="shared" si="17"/>
        <v>485668</v>
      </c>
      <c r="Z55" s="108">
        <f t="shared" si="17"/>
        <v>205202</v>
      </c>
      <c r="AA55" s="108">
        <f t="shared" si="17"/>
        <v>503602</v>
      </c>
      <c r="AB55" s="83">
        <f>SUM(AB5:AB54)</f>
        <v>9152541</v>
      </c>
      <c r="AC55" s="51">
        <f t="shared" si="9"/>
        <v>453518</v>
      </c>
      <c r="AD55" s="35"/>
      <c r="AE55" s="108">
        <f>SUM(AE5:AE54)</f>
        <v>78451215</v>
      </c>
      <c r="AF55" s="108">
        <f t="shared" ref="AF55:AH55" si="18">SUM(AF5:AF54)</f>
        <v>6529062</v>
      </c>
      <c r="AG55" s="108">
        <f t="shared" si="18"/>
        <v>37867248</v>
      </c>
      <c r="AH55" s="108">
        <f t="shared" si="18"/>
        <v>197902</v>
      </c>
      <c r="AI55" s="51">
        <f>SUM(AI5:AI54)</f>
        <v>123045427</v>
      </c>
      <c r="AJ55" s="108">
        <f>SUM(AJ5:AJ54)</f>
        <v>834668</v>
      </c>
      <c r="AK55" s="51">
        <f>SUM(AK5:AK54)</f>
        <v>122210759</v>
      </c>
      <c r="AL55" s="77"/>
      <c r="AM55" s="85"/>
    </row>
    <row r="56" spans="1:40" s="7" customFormat="1" ht="17.149999999999999" customHeight="1" x14ac:dyDescent="0.3">
      <c r="A56" s="196" t="s">
        <v>323</v>
      </c>
      <c r="B56" s="197"/>
      <c r="C56" s="197"/>
      <c r="D56" s="197"/>
      <c r="E56" s="128" t="str">
        <f t="shared" si="15"/>
        <v xml:space="preserve"> </v>
      </c>
      <c r="F56" s="117"/>
      <c r="G56" s="129">
        <v>4692653</v>
      </c>
      <c r="H56" s="100">
        <v>61669</v>
      </c>
      <c r="I56" s="100">
        <v>305102</v>
      </c>
      <c r="J56" s="100">
        <v>780618</v>
      </c>
      <c r="K56" s="100">
        <v>366319</v>
      </c>
      <c r="L56" s="100">
        <v>186838</v>
      </c>
      <c r="M56" s="100">
        <v>1039241</v>
      </c>
      <c r="N56" s="100">
        <v>1603034</v>
      </c>
      <c r="O56" s="100">
        <v>718952</v>
      </c>
      <c r="P56" s="100">
        <v>332764</v>
      </c>
      <c r="Q56" s="83">
        <v>10087190</v>
      </c>
      <c r="R56" s="92"/>
      <c r="S56" s="96">
        <v>2153333</v>
      </c>
      <c r="T56" s="96">
        <v>436974</v>
      </c>
      <c r="U56" s="96">
        <v>417822</v>
      </c>
      <c r="V56" s="96">
        <v>1461213</v>
      </c>
      <c r="W56" s="96">
        <v>1892692</v>
      </c>
      <c r="X56" s="96">
        <v>1312624</v>
      </c>
      <c r="Y56" s="96">
        <v>619607</v>
      </c>
      <c r="Z56" s="96">
        <v>232581</v>
      </c>
      <c r="AA56" s="96">
        <v>294677</v>
      </c>
      <c r="AB56" s="83">
        <v>8821523</v>
      </c>
      <c r="AC56" s="83">
        <v>1265667</v>
      </c>
      <c r="AD56" s="97"/>
      <c r="AE56" s="96">
        <v>80461222</v>
      </c>
      <c r="AF56" s="96">
        <v>3857873</v>
      </c>
      <c r="AG56" s="96">
        <v>40417204</v>
      </c>
      <c r="AH56" s="96">
        <v>219722</v>
      </c>
      <c r="AI56" s="83">
        <v>124956021</v>
      </c>
      <c r="AJ56" s="96">
        <v>887442</v>
      </c>
      <c r="AK56" s="83">
        <v>124068579</v>
      </c>
      <c r="AL56" s="77"/>
      <c r="AM56" s="97"/>
    </row>
    <row r="57" spans="1:40" s="7" customFormat="1" ht="17.149999999999999" customHeight="1" x14ac:dyDescent="0.3">
      <c r="A57" s="198" t="s">
        <v>333</v>
      </c>
      <c r="B57" s="199"/>
      <c r="C57" s="199"/>
      <c r="D57" s="199"/>
      <c r="E57" s="128" t="str">
        <f t="shared" si="15"/>
        <v xml:space="preserve"> </v>
      </c>
      <c r="F57" s="118"/>
      <c r="G57" s="109">
        <f t="shared" ref="G57:AJ57" si="19">+G55/G56</f>
        <v>0.99159963457771116</v>
      </c>
      <c r="H57" s="110">
        <f t="shared" si="19"/>
        <v>1.2668439572556713</v>
      </c>
      <c r="I57" s="110">
        <f t="shared" si="19"/>
        <v>0.9450511632175469</v>
      </c>
      <c r="J57" s="110">
        <f t="shared" si="19"/>
        <v>0.9370524379401961</v>
      </c>
      <c r="K57" s="110">
        <f t="shared" si="19"/>
        <v>0.9013810367466607</v>
      </c>
      <c r="L57" s="110">
        <f t="shared" si="19"/>
        <v>1.5065136642438903</v>
      </c>
      <c r="M57" s="110">
        <f t="shared" si="19"/>
        <v>1.1594346258471326</v>
      </c>
      <c r="N57" s="110">
        <f t="shared" si="19"/>
        <v>0.66285056960738198</v>
      </c>
      <c r="O57" s="110">
        <f t="shared" si="19"/>
        <v>1.0767269581279417</v>
      </c>
      <c r="P57" s="110">
        <f t="shared" si="19"/>
        <v>0.60582875551441862</v>
      </c>
      <c r="Q57" s="52">
        <f t="shared" si="19"/>
        <v>0.9523027721298003</v>
      </c>
      <c r="R57" s="79"/>
      <c r="S57" s="40">
        <f t="shared" si="19"/>
        <v>0.94869488369889843</v>
      </c>
      <c r="T57" s="40">
        <f t="shared" si="19"/>
        <v>1.0352057559488665</v>
      </c>
      <c r="U57" s="40">
        <f t="shared" si="19"/>
        <v>1.2211276572320271</v>
      </c>
      <c r="V57" s="40">
        <f t="shared" si="19"/>
        <v>1.0086955153013284</v>
      </c>
      <c r="W57" s="40">
        <f t="shared" si="19"/>
        <v>0.95971663640993887</v>
      </c>
      <c r="X57" s="40">
        <f t="shared" si="19"/>
        <v>1.2663748339204524</v>
      </c>
      <c r="Y57" s="40">
        <f t="shared" si="19"/>
        <v>0.78383233243007266</v>
      </c>
      <c r="Z57" s="40">
        <v>0</v>
      </c>
      <c r="AA57" s="40">
        <f t="shared" si="19"/>
        <v>1.7089966302086692</v>
      </c>
      <c r="AB57" s="147">
        <f>+AB55/AB56</f>
        <v>1.0375239060194028</v>
      </c>
      <c r="AC57" s="147">
        <f>+AC55/AC56*-1</f>
        <v>-0.35832331885085095</v>
      </c>
      <c r="AD57" s="37"/>
      <c r="AE57" s="40">
        <f t="shared" si="19"/>
        <v>0.97501893520831684</v>
      </c>
      <c r="AF57" s="66">
        <f t="shared" si="19"/>
        <v>1.6923994128370736</v>
      </c>
      <c r="AG57" s="40">
        <f t="shared" si="19"/>
        <v>0.93690914393781421</v>
      </c>
      <c r="AH57" s="40">
        <f t="shared" si="19"/>
        <v>0.90069269349450665</v>
      </c>
      <c r="AI57" s="52">
        <f>+AI55/AI56</f>
        <v>0.9847098684424338</v>
      </c>
      <c r="AJ57" s="40">
        <f t="shared" si="19"/>
        <v>0.94053245169825184</v>
      </c>
      <c r="AK57" s="52">
        <f>+AK55/AK56</f>
        <v>0.98502586218868515</v>
      </c>
      <c r="AL57" s="77"/>
    </row>
    <row r="58" spans="1:40" x14ac:dyDescent="0.25">
      <c r="D58" s="45"/>
      <c r="E58" s="45"/>
      <c r="U58"/>
      <c r="V58"/>
      <c r="W58"/>
      <c r="X58"/>
      <c r="Y58"/>
      <c r="Z58"/>
      <c r="AA58"/>
    </row>
    <row r="59" spans="1:40" x14ac:dyDescent="0.25">
      <c r="D59" s="45"/>
      <c r="E59" s="45"/>
      <c r="U59"/>
      <c r="V59"/>
      <c r="W59"/>
      <c r="X59"/>
      <c r="Y59"/>
      <c r="Z59"/>
      <c r="AA59"/>
    </row>
    <row r="60" spans="1:40" ht="13" x14ac:dyDescent="0.3">
      <c r="D60" s="149" t="s">
        <v>334</v>
      </c>
      <c r="E60" s="149"/>
      <c r="F60" s="35">
        <f>SUM(E5:E54)</f>
        <v>36</v>
      </c>
      <c r="U60"/>
      <c r="V60"/>
      <c r="W60"/>
      <c r="X60"/>
      <c r="Y60"/>
      <c r="Z60"/>
      <c r="AA60"/>
    </row>
    <row r="61" spans="1:40" ht="13" x14ac:dyDescent="0.3">
      <c r="D61" s="149" t="s">
        <v>325</v>
      </c>
      <c r="E61" s="149"/>
      <c r="F61" s="150">
        <f>+F60/A54</f>
        <v>0.72</v>
      </c>
      <c r="U61"/>
      <c r="V61"/>
      <c r="W61"/>
      <c r="X61"/>
      <c r="Y61"/>
      <c r="Z61"/>
      <c r="AA61"/>
    </row>
    <row r="62" spans="1:40" x14ac:dyDescent="0.25">
      <c r="D62" s="45"/>
      <c r="E62" s="45"/>
      <c r="U62"/>
      <c r="V62"/>
      <c r="W62"/>
      <c r="X62"/>
      <c r="Y62"/>
      <c r="Z62"/>
      <c r="AA62"/>
    </row>
    <row r="63" spans="1:40" x14ac:dyDescent="0.25">
      <c r="D63" s="45"/>
      <c r="E63" s="45"/>
      <c r="U63"/>
      <c r="V63"/>
      <c r="W63"/>
      <c r="X63"/>
      <c r="Y63"/>
      <c r="Z63"/>
      <c r="AA63"/>
    </row>
    <row r="64" spans="1:40" x14ac:dyDescent="0.25">
      <c r="D64" s="45"/>
      <c r="E64" s="45"/>
      <c r="U64"/>
      <c r="V64"/>
      <c r="W64"/>
      <c r="X64"/>
      <c r="Y64"/>
      <c r="Z64"/>
      <c r="AA64"/>
    </row>
    <row r="65" spans="4:27" x14ac:dyDescent="0.25">
      <c r="D65" s="45"/>
      <c r="E65" s="45"/>
      <c r="U65"/>
      <c r="V65"/>
      <c r="W65"/>
      <c r="X65"/>
      <c r="Y65"/>
      <c r="Z65"/>
      <c r="AA65"/>
    </row>
    <row r="66" spans="4:27" x14ac:dyDescent="0.25">
      <c r="D66" s="45"/>
      <c r="E66" s="45"/>
      <c r="U66"/>
      <c r="V66"/>
      <c r="W66"/>
      <c r="X66"/>
      <c r="Y66"/>
      <c r="Z66"/>
      <c r="AA66"/>
    </row>
    <row r="67" spans="4:27" x14ac:dyDescent="0.25">
      <c r="D67" s="45"/>
      <c r="E67" s="45"/>
      <c r="U67"/>
      <c r="V67"/>
      <c r="W67"/>
      <c r="X67"/>
      <c r="Y67"/>
      <c r="Z67"/>
      <c r="AA67"/>
    </row>
    <row r="68" spans="4:27" x14ac:dyDescent="0.25">
      <c r="D68" s="45"/>
      <c r="E68" s="45"/>
      <c r="U68"/>
      <c r="V68"/>
      <c r="W68"/>
      <c r="X68"/>
      <c r="Y68"/>
      <c r="Z68"/>
      <c r="AA68"/>
    </row>
    <row r="69" spans="4:27" x14ac:dyDescent="0.25">
      <c r="D69" s="45"/>
      <c r="E69" s="45"/>
      <c r="U69"/>
      <c r="V69"/>
      <c r="W69"/>
      <c r="X69"/>
      <c r="Y69"/>
      <c r="Z69"/>
      <c r="AA69"/>
    </row>
    <row r="70" spans="4:27" x14ac:dyDescent="0.25">
      <c r="D70" s="45"/>
      <c r="E70" s="45"/>
      <c r="U70"/>
      <c r="V70"/>
      <c r="W70"/>
      <c r="X70"/>
      <c r="Y70"/>
      <c r="Z70"/>
      <c r="AA70"/>
    </row>
    <row r="71" spans="4:27" x14ac:dyDescent="0.25">
      <c r="D71" s="45"/>
      <c r="E71" s="45"/>
      <c r="U71"/>
      <c r="V71"/>
      <c r="W71"/>
      <c r="X71"/>
      <c r="Y71"/>
      <c r="Z71"/>
      <c r="AA71"/>
    </row>
    <row r="72" spans="4:27" x14ac:dyDescent="0.25">
      <c r="D72" s="45"/>
      <c r="E72" s="45"/>
      <c r="U72"/>
      <c r="V72"/>
      <c r="W72"/>
      <c r="X72"/>
      <c r="Y72"/>
      <c r="Z72"/>
      <c r="AA72"/>
    </row>
    <row r="73" spans="4:27" x14ac:dyDescent="0.25">
      <c r="D73" s="45"/>
      <c r="E73" s="45"/>
      <c r="U73"/>
      <c r="V73"/>
      <c r="W73"/>
      <c r="X73"/>
      <c r="Y73"/>
      <c r="Z73"/>
      <c r="AA73"/>
    </row>
    <row r="74" spans="4:27" x14ac:dyDescent="0.25">
      <c r="D74" s="45"/>
      <c r="E74" s="45"/>
      <c r="U74"/>
      <c r="V74"/>
      <c r="W74"/>
      <c r="X74"/>
      <c r="Y74"/>
      <c r="Z74"/>
      <c r="AA74"/>
    </row>
    <row r="75" spans="4:27" x14ac:dyDescent="0.25">
      <c r="D75" s="45"/>
      <c r="E75" s="45"/>
      <c r="U75"/>
      <c r="V75"/>
      <c r="W75"/>
      <c r="X75"/>
      <c r="Y75"/>
      <c r="Z75"/>
      <c r="AA75"/>
    </row>
    <row r="76" spans="4:27" x14ac:dyDescent="0.25">
      <c r="D76" s="45"/>
      <c r="E76" s="45"/>
      <c r="U76"/>
      <c r="V76"/>
      <c r="W76"/>
      <c r="X76"/>
      <c r="Y76"/>
      <c r="Z76"/>
      <c r="AA76"/>
    </row>
    <row r="77" spans="4:27" x14ac:dyDescent="0.25">
      <c r="D77" s="45"/>
      <c r="E77" s="45"/>
      <c r="U77"/>
      <c r="V77"/>
      <c r="W77"/>
      <c r="X77"/>
      <c r="Y77"/>
      <c r="Z77"/>
      <c r="AA77"/>
    </row>
    <row r="78" spans="4:27" x14ac:dyDescent="0.25">
      <c r="D78" s="45"/>
      <c r="E78" s="45"/>
      <c r="U78"/>
      <c r="V78"/>
      <c r="W78"/>
      <c r="X78"/>
      <c r="Y78"/>
      <c r="Z78"/>
      <c r="AA78"/>
    </row>
    <row r="79" spans="4:27" x14ac:dyDescent="0.25">
      <c r="D79" s="45"/>
      <c r="E79" s="45"/>
      <c r="U79"/>
      <c r="V79"/>
      <c r="W79"/>
      <c r="X79"/>
      <c r="Y79"/>
      <c r="Z79"/>
      <c r="AA79"/>
    </row>
    <row r="80" spans="4:27" x14ac:dyDescent="0.25">
      <c r="D80" s="45"/>
      <c r="E80" s="45"/>
      <c r="U80"/>
      <c r="V80"/>
      <c r="W80"/>
      <c r="X80"/>
      <c r="Y80"/>
      <c r="Z80"/>
      <c r="AA80"/>
    </row>
    <row r="81" spans="4:27" x14ac:dyDescent="0.25">
      <c r="D81" s="45"/>
      <c r="E81" s="45"/>
      <c r="U81"/>
      <c r="V81"/>
      <c r="W81"/>
      <c r="X81"/>
      <c r="Y81"/>
      <c r="Z81"/>
      <c r="AA81"/>
    </row>
    <row r="82" spans="4:27" x14ac:dyDescent="0.25">
      <c r="D82" s="45"/>
      <c r="E82" s="45"/>
      <c r="U82"/>
      <c r="V82"/>
      <c r="W82"/>
      <c r="X82"/>
      <c r="Y82"/>
      <c r="Z82"/>
      <c r="AA82"/>
    </row>
    <row r="83" spans="4:27" x14ac:dyDescent="0.25">
      <c r="D83" s="45"/>
      <c r="E83" s="45"/>
      <c r="U83"/>
      <c r="V83"/>
      <c r="W83"/>
      <c r="X83"/>
      <c r="Y83"/>
      <c r="Z83"/>
      <c r="AA83"/>
    </row>
    <row r="84" spans="4:27" x14ac:dyDescent="0.25">
      <c r="D84" s="45"/>
      <c r="E84" s="45"/>
      <c r="U84"/>
      <c r="V84"/>
      <c r="W84"/>
      <c r="X84"/>
      <c r="Y84"/>
      <c r="Z84"/>
      <c r="AA84"/>
    </row>
    <row r="85" spans="4:27" x14ac:dyDescent="0.25">
      <c r="D85" s="45"/>
      <c r="E85" s="45"/>
      <c r="U85"/>
      <c r="V85"/>
      <c r="W85"/>
      <c r="X85"/>
      <c r="Y85"/>
      <c r="Z85"/>
      <c r="AA85"/>
    </row>
    <row r="86" spans="4:27" x14ac:dyDescent="0.25">
      <c r="D86" s="45"/>
      <c r="E86" s="45"/>
      <c r="U86"/>
      <c r="V86"/>
      <c r="W86"/>
      <c r="X86"/>
      <c r="Y86"/>
      <c r="Z86"/>
      <c r="AA86"/>
    </row>
    <row r="87" spans="4:27" x14ac:dyDescent="0.25">
      <c r="D87" s="45"/>
      <c r="E87" s="45"/>
      <c r="U87"/>
      <c r="V87"/>
      <c r="W87"/>
      <c r="X87"/>
      <c r="Y87"/>
      <c r="Z87"/>
      <c r="AA87"/>
    </row>
    <row r="88" spans="4:27" x14ac:dyDescent="0.25">
      <c r="D88" s="45"/>
      <c r="E88" s="45"/>
      <c r="U88"/>
      <c r="V88"/>
      <c r="W88"/>
      <c r="X88"/>
      <c r="Y88"/>
      <c r="Z88"/>
      <c r="AA88"/>
    </row>
    <row r="89" spans="4:27" x14ac:dyDescent="0.25">
      <c r="D89" s="45"/>
      <c r="E89" s="45"/>
      <c r="U89"/>
      <c r="V89"/>
      <c r="W89"/>
      <c r="X89"/>
      <c r="Y89"/>
      <c r="Z89"/>
      <c r="AA89"/>
    </row>
    <row r="90" spans="4:27" x14ac:dyDescent="0.25">
      <c r="D90" s="45"/>
      <c r="E90" s="45"/>
      <c r="U90"/>
      <c r="V90"/>
      <c r="W90"/>
      <c r="X90"/>
      <c r="Y90"/>
      <c r="Z90"/>
      <c r="AA90"/>
    </row>
    <row r="91" spans="4:27" x14ac:dyDescent="0.25">
      <c r="D91" s="45"/>
      <c r="E91" s="45"/>
      <c r="U91"/>
      <c r="V91"/>
      <c r="W91"/>
      <c r="X91"/>
      <c r="Y91"/>
      <c r="Z91"/>
      <c r="AA91"/>
    </row>
    <row r="92" spans="4:27" x14ac:dyDescent="0.25">
      <c r="D92" s="45"/>
      <c r="E92" s="45"/>
      <c r="U92"/>
      <c r="V92"/>
      <c r="W92"/>
      <c r="X92"/>
      <c r="Y92"/>
      <c r="Z92"/>
      <c r="AA92"/>
    </row>
    <row r="93" spans="4:27" x14ac:dyDescent="0.25">
      <c r="D93" s="45"/>
      <c r="E93" s="45"/>
      <c r="U93"/>
      <c r="V93"/>
      <c r="W93"/>
      <c r="X93"/>
      <c r="Y93"/>
      <c r="Z93"/>
      <c r="AA93"/>
    </row>
    <row r="94" spans="4:27" x14ac:dyDescent="0.25">
      <c r="D94" s="45"/>
      <c r="E94" s="45"/>
      <c r="U94"/>
      <c r="V94"/>
      <c r="W94"/>
      <c r="X94"/>
      <c r="Y94"/>
      <c r="Z94"/>
      <c r="AA94"/>
    </row>
    <row r="95" spans="4:27" x14ac:dyDescent="0.25">
      <c r="D95" s="45"/>
      <c r="E95" s="45"/>
      <c r="U95"/>
      <c r="V95"/>
      <c r="W95"/>
      <c r="X95"/>
      <c r="Y95"/>
      <c r="Z95"/>
      <c r="AA95"/>
    </row>
    <row r="96" spans="4:27" x14ac:dyDescent="0.25">
      <c r="D96" s="45"/>
      <c r="E96" s="45"/>
      <c r="U96"/>
      <c r="V96"/>
      <c r="W96"/>
      <c r="X96"/>
      <c r="Y96"/>
      <c r="Z96"/>
      <c r="AA96"/>
    </row>
    <row r="97" spans="4:27" x14ac:dyDescent="0.25">
      <c r="D97" s="45"/>
      <c r="E97" s="45"/>
      <c r="U97"/>
      <c r="V97"/>
      <c r="W97"/>
      <c r="X97"/>
      <c r="Y97"/>
      <c r="Z97"/>
      <c r="AA97"/>
    </row>
    <row r="98" spans="4:27" x14ac:dyDescent="0.25">
      <c r="D98" s="45"/>
      <c r="E98" s="45"/>
      <c r="U98"/>
      <c r="V98"/>
      <c r="W98"/>
      <c r="X98"/>
      <c r="Y98"/>
      <c r="Z98"/>
      <c r="AA98"/>
    </row>
    <row r="99" spans="4:27" x14ac:dyDescent="0.25">
      <c r="D99" s="45"/>
      <c r="E99" s="45"/>
      <c r="U99"/>
      <c r="V99"/>
      <c r="W99"/>
      <c r="X99"/>
      <c r="Y99"/>
      <c r="Z99"/>
      <c r="AA99"/>
    </row>
    <row r="100" spans="4:27" x14ac:dyDescent="0.25">
      <c r="D100" s="45"/>
      <c r="E100" s="45"/>
      <c r="U100"/>
      <c r="V100"/>
      <c r="W100"/>
      <c r="X100"/>
      <c r="Y100"/>
      <c r="Z100"/>
      <c r="AA100"/>
    </row>
    <row r="101" spans="4:27" x14ac:dyDescent="0.25">
      <c r="D101" s="45"/>
      <c r="E101" s="45"/>
      <c r="U101"/>
      <c r="V101"/>
      <c r="W101"/>
      <c r="X101"/>
      <c r="Y101"/>
      <c r="Z101"/>
      <c r="AA101"/>
    </row>
    <row r="102" spans="4:27" x14ac:dyDescent="0.25">
      <c r="D102" s="45"/>
      <c r="E102" s="45"/>
      <c r="U102"/>
      <c r="V102"/>
      <c r="W102"/>
      <c r="X102"/>
      <c r="Y102"/>
      <c r="Z102"/>
      <c r="AA102"/>
    </row>
    <row r="103" spans="4:27" x14ac:dyDescent="0.25">
      <c r="D103" s="45"/>
      <c r="E103" s="45"/>
      <c r="U103"/>
      <c r="V103"/>
      <c r="W103"/>
      <c r="X103"/>
      <c r="Y103"/>
      <c r="Z103"/>
      <c r="AA103"/>
    </row>
    <row r="104" spans="4:27" x14ac:dyDescent="0.25">
      <c r="D104" s="45"/>
      <c r="E104" s="45"/>
      <c r="U104"/>
      <c r="V104"/>
      <c r="W104"/>
      <c r="X104"/>
      <c r="Y104"/>
      <c r="Z104"/>
      <c r="AA104"/>
    </row>
    <row r="105" spans="4:27" x14ac:dyDescent="0.25">
      <c r="D105" s="45"/>
      <c r="E105" s="45"/>
      <c r="U105"/>
      <c r="V105"/>
      <c r="W105"/>
      <c r="X105"/>
      <c r="Y105"/>
      <c r="Z105"/>
      <c r="AA105"/>
    </row>
    <row r="106" spans="4:27" x14ac:dyDescent="0.25">
      <c r="D106" s="45"/>
      <c r="E106" s="45"/>
      <c r="U106"/>
      <c r="V106"/>
      <c r="W106"/>
      <c r="X106"/>
      <c r="Y106"/>
      <c r="Z106"/>
      <c r="AA106"/>
    </row>
    <row r="107" spans="4:27" x14ac:dyDescent="0.25">
      <c r="D107" s="45"/>
      <c r="E107" s="45"/>
      <c r="U107"/>
      <c r="V107"/>
      <c r="W107"/>
      <c r="X107"/>
      <c r="Y107"/>
      <c r="Z107"/>
      <c r="AA107"/>
    </row>
    <row r="108" spans="4:27" x14ac:dyDescent="0.25">
      <c r="D108" s="45"/>
      <c r="E108" s="45"/>
      <c r="U108"/>
      <c r="V108"/>
      <c r="W108"/>
      <c r="X108"/>
      <c r="Y108"/>
      <c r="Z108"/>
      <c r="AA108"/>
    </row>
    <row r="109" spans="4:27" x14ac:dyDescent="0.25">
      <c r="D109" s="45"/>
      <c r="E109" s="45"/>
      <c r="U109"/>
      <c r="V109"/>
      <c r="W109"/>
      <c r="X109"/>
      <c r="Y109"/>
      <c r="Z109"/>
      <c r="AA109"/>
    </row>
    <row r="110" spans="4:27" x14ac:dyDescent="0.25">
      <c r="D110" s="45"/>
      <c r="E110" s="45"/>
      <c r="U110"/>
      <c r="V110"/>
      <c r="W110"/>
      <c r="X110"/>
      <c r="Y110"/>
      <c r="Z110"/>
      <c r="AA110"/>
    </row>
    <row r="111" spans="4:27" x14ac:dyDescent="0.25">
      <c r="D111" s="45"/>
      <c r="E111" s="45"/>
      <c r="U111"/>
      <c r="V111"/>
      <c r="W111"/>
      <c r="X111"/>
      <c r="Y111"/>
      <c r="Z111"/>
      <c r="AA111"/>
    </row>
    <row r="112" spans="4:27" x14ac:dyDescent="0.25">
      <c r="D112" s="45"/>
      <c r="E112" s="45"/>
      <c r="U112"/>
      <c r="V112"/>
      <c r="W112"/>
      <c r="X112"/>
      <c r="Y112"/>
      <c r="Z112"/>
      <c r="AA112"/>
    </row>
    <row r="113" spans="4:27" x14ac:dyDescent="0.25">
      <c r="D113" s="45"/>
      <c r="E113" s="45"/>
      <c r="U113"/>
      <c r="V113"/>
      <c r="W113"/>
      <c r="X113"/>
      <c r="Y113"/>
      <c r="Z113"/>
      <c r="AA113"/>
    </row>
    <row r="114" spans="4:27" x14ac:dyDescent="0.25">
      <c r="D114" s="45"/>
      <c r="E114" s="45"/>
      <c r="U114"/>
      <c r="V114"/>
      <c r="W114"/>
      <c r="X114"/>
      <c r="Y114"/>
      <c r="Z114"/>
      <c r="AA114"/>
    </row>
    <row r="115" spans="4:27" x14ac:dyDescent="0.25">
      <c r="D115" s="45"/>
      <c r="E115" s="45"/>
      <c r="U115"/>
      <c r="V115"/>
      <c r="W115"/>
      <c r="X115"/>
      <c r="Y115"/>
      <c r="Z115"/>
      <c r="AA115"/>
    </row>
    <row r="116" spans="4:27" x14ac:dyDescent="0.25">
      <c r="D116" s="45"/>
      <c r="E116" s="45"/>
      <c r="U116"/>
      <c r="V116"/>
      <c r="W116"/>
      <c r="X116"/>
      <c r="Y116"/>
      <c r="Z116"/>
      <c r="AA116"/>
    </row>
    <row r="117" spans="4:27" x14ac:dyDescent="0.25">
      <c r="D117" s="45"/>
      <c r="E117" s="45"/>
      <c r="U117"/>
      <c r="V117"/>
      <c r="W117"/>
      <c r="X117"/>
      <c r="Y117"/>
      <c r="Z117"/>
      <c r="AA117"/>
    </row>
    <row r="118" spans="4:27" x14ac:dyDescent="0.25">
      <c r="D118" s="45"/>
      <c r="E118" s="45"/>
      <c r="U118"/>
      <c r="V118"/>
      <c r="W118"/>
      <c r="X118"/>
      <c r="Y118"/>
      <c r="Z118"/>
      <c r="AA118"/>
    </row>
    <row r="119" spans="4:27" x14ac:dyDescent="0.25">
      <c r="D119" s="45"/>
      <c r="E119" s="45"/>
      <c r="U119"/>
      <c r="V119"/>
      <c r="W119"/>
      <c r="X119"/>
      <c r="Y119"/>
      <c r="Z119"/>
      <c r="AA119"/>
    </row>
    <row r="120" spans="4:27" x14ac:dyDescent="0.25">
      <c r="D120" s="45"/>
      <c r="E120" s="45"/>
      <c r="U120"/>
      <c r="V120"/>
      <c r="W120"/>
      <c r="X120"/>
      <c r="Y120"/>
      <c r="Z120"/>
      <c r="AA120"/>
    </row>
    <row r="121" spans="4:27" x14ac:dyDescent="0.25">
      <c r="D121" s="45"/>
      <c r="E121" s="45"/>
      <c r="U121"/>
      <c r="V121"/>
      <c r="W121"/>
      <c r="X121"/>
      <c r="Y121"/>
      <c r="Z121"/>
      <c r="AA121"/>
    </row>
    <row r="122" spans="4:27" x14ac:dyDescent="0.25">
      <c r="D122" s="45"/>
      <c r="E122" s="45"/>
      <c r="U122"/>
      <c r="V122"/>
      <c r="W122"/>
      <c r="X122"/>
      <c r="Y122"/>
      <c r="Z122"/>
      <c r="AA122"/>
    </row>
    <row r="123" spans="4:27" x14ac:dyDescent="0.25">
      <c r="D123" s="45"/>
      <c r="E123" s="45"/>
      <c r="U123"/>
      <c r="V123"/>
      <c r="W123"/>
      <c r="X123"/>
      <c r="Y123"/>
      <c r="Z123"/>
      <c r="AA123"/>
    </row>
    <row r="124" spans="4:27" x14ac:dyDescent="0.25">
      <c r="D124" s="45"/>
      <c r="E124" s="45"/>
      <c r="U124"/>
      <c r="V124"/>
      <c r="W124"/>
      <c r="X124"/>
      <c r="Y124"/>
      <c r="Z124"/>
      <c r="AA124"/>
    </row>
    <row r="125" spans="4:27" x14ac:dyDescent="0.25">
      <c r="D125" s="45"/>
      <c r="E125" s="45"/>
      <c r="U125"/>
      <c r="V125"/>
      <c r="W125"/>
      <c r="X125"/>
      <c r="Y125"/>
      <c r="Z125"/>
      <c r="AA125"/>
    </row>
    <row r="126" spans="4:27" x14ac:dyDescent="0.25">
      <c r="D126" s="45"/>
      <c r="E126" s="45"/>
      <c r="U126"/>
      <c r="V126"/>
      <c r="W126"/>
      <c r="X126"/>
      <c r="Y126"/>
      <c r="Z126"/>
      <c r="AA126"/>
    </row>
    <row r="127" spans="4:27" x14ac:dyDescent="0.25">
      <c r="D127" s="45"/>
      <c r="E127" s="45"/>
      <c r="U127"/>
      <c r="V127"/>
      <c r="W127"/>
      <c r="X127"/>
      <c r="Y127"/>
      <c r="Z127"/>
      <c r="AA127"/>
    </row>
    <row r="128" spans="4:27" x14ac:dyDescent="0.25">
      <c r="D128" s="45"/>
      <c r="E128" s="45"/>
      <c r="U128"/>
      <c r="V128"/>
      <c r="W128"/>
      <c r="X128"/>
      <c r="Y128"/>
      <c r="Z128"/>
      <c r="AA128"/>
    </row>
    <row r="129" spans="4:27" x14ac:dyDescent="0.25">
      <c r="D129" s="45"/>
      <c r="E129" s="45"/>
      <c r="U129"/>
      <c r="V129"/>
      <c r="W129"/>
      <c r="X129"/>
      <c r="Y129"/>
      <c r="Z129"/>
      <c r="AA129"/>
    </row>
    <row r="130" spans="4:27" x14ac:dyDescent="0.25">
      <c r="D130" s="45"/>
      <c r="E130" s="45"/>
      <c r="U130"/>
      <c r="V130"/>
      <c r="W130"/>
      <c r="X130"/>
      <c r="Y130"/>
      <c r="Z130"/>
      <c r="AA130"/>
    </row>
    <row r="131" spans="4:27" x14ac:dyDescent="0.25">
      <c r="D131" s="45"/>
      <c r="E131" s="45"/>
      <c r="U131"/>
      <c r="V131"/>
      <c r="W131"/>
      <c r="X131"/>
      <c r="Y131"/>
      <c r="Z131"/>
      <c r="AA131"/>
    </row>
    <row r="132" spans="4:27" x14ac:dyDescent="0.25">
      <c r="D132" s="45"/>
      <c r="E132" s="45"/>
      <c r="U132"/>
      <c r="V132"/>
      <c r="W132"/>
      <c r="X132"/>
      <c r="Y132"/>
      <c r="Z132"/>
      <c r="AA132"/>
    </row>
    <row r="133" spans="4:27" x14ac:dyDescent="0.25">
      <c r="D133" s="45"/>
      <c r="E133" s="45"/>
      <c r="U133"/>
      <c r="V133"/>
      <c r="W133"/>
      <c r="X133"/>
      <c r="Y133"/>
      <c r="Z133"/>
      <c r="AA133"/>
    </row>
    <row r="134" spans="4:27" x14ac:dyDescent="0.25">
      <c r="D134" s="45"/>
      <c r="E134" s="45"/>
      <c r="U134"/>
      <c r="V134"/>
      <c r="W134"/>
      <c r="X134"/>
      <c r="Y134"/>
      <c r="Z134"/>
      <c r="AA134"/>
    </row>
    <row r="135" spans="4:27" x14ac:dyDescent="0.25">
      <c r="D135" s="45"/>
      <c r="E135" s="45"/>
      <c r="U135"/>
      <c r="V135"/>
      <c r="W135"/>
      <c r="X135"/>
      <c r="Y135"/>
      <c r="Z135"/>
      <c r="AA135"/>
    </row>
    <row r="136" spans="4:27" x14ac:dyDescent="0.25">
      <c r="D136" s="45"/>
      <c r="E136" s="45"/>
      <c r="U136"/>
      <c r="V136"/>
      <c r="W136"/>
      <c r="X136"/>
      <c r="Y136"/>
      <c r="Z136"/>
      <c r="AA136"/>
    </row>
    <row r="137" spans="4:27" x14ac:dyDescent="0.25">
      <c r="D137" s="45"/>
      <c r="E137" s="45"/>
      <c r="U137"/>
      <c r="V137"/>
      <c r="W137"/>
      <c r="X137"/>
      <c r="Y137"/>
      <c r="Z137"/>
      <c r="AA137"/>
    </row>
    <row r="138" spans="4:27" x14ac:dyDescent="0.25">
      <c r="D138" s="45"/>
      <c r="E138" s="45"/>
      <c r="U138"/>
      <c r="V138"/>
      <c r="W138"/>
      <c r="X138"/>
      <c r="Y138"/>
      <c r="Z138"/>
      <c r="AA138"/>
    </row>
    <row r="139" spans="4:27" x14ac:dyDescent="0.25">
      <c r="D139" s="45"/>
      <c r="E139" s="45"/>
      <c r="U139"/>
      <c r="V139"/>
      <c r="W139"/>
      <c r="X139"/>
      <c r="Y139"/>
      <c r="Z139"/>
      <c r="AA139"/>
    </row>
    <row r="140" spans="4:27" x14ac:dyDescent="0.25">
      <c r="D140" s="45"/>
      <c r="E140" s="45"/>
      <c r="U140"/>
      <c r="V140"/>
      <c r="W140"/>
      <c r="X140"/>
      <c r="Y140"/>
      <c r="Z140"/>
      <c r="AA140"/>
    </row>
    <row r="141" spans="4:27" x14ac:dyDescent="0.25">
      <c r="D141" s="45"/>
      <c r="E141" s="45"/>
      <c r="U141"/>
      <c r="V141"/>
      <c r="W141"/>
      <c r="X141"/>
      <c r="Y141"/>
      <c r="Z141"/>
      <c r="AA141"/>
    </row>
    <row r="142" spans="4:27" x14ac:dyDescent="0.25">
      <c r="D142" s="45"/>
      <c r="E142" s="45"/>
      <c r="U142"/>
      <c r="V142"/>
      <c r="W142"/>
      <c r="X142"/>
      <c r="Y142"/>
      <c r="Z142"/>
      <c r="AA142"/>
    </row>
    <row r="143" spans="4:27" x14ac:dyDescent="0.25">
      <c r="D143" s="45"/>
      <c r="E143" s="45"/>
      <c r="U143"/>
      <c r="V143"/>
      <c r="W143"/>
      <c r="X143"/>
      <c r="Y143"/>
      <c r="Z143"/>
      <c r="AA143"/>
    </row>
    <row r="144" spans="4:27" x14ac:dyDescent="0.25">
      <c r="D144" s="45"/>
      <c r="E144" s="45"/>
      <c r="U144"/>
      <c r="V144"/>
      <c r="W144"/>
      <c r="X144"/>
      <c r="Y144"/>
      <c r="Z144"/>
      <c r="AA144"/>
    </row>
    <row r="145" spans="4:27" x14ac:dyDescent="0.25">
      <c r="D145" s="45"/>
      <c r="E145" s="45"/>
      <c r="U145"/>
      <c r="V145"/>
      <c r="W145"/>
      <c r="X145"/>
      <c r="Y145"/>
      <c r="Z145"/>
      <c r="AA145"/>
    </row>
    <row r="146" spans="4:27" x14ac:dyDescent="0.25">
      <c r="D146" s="45"/>
      <c r="E146" s="45"/>
      <c r="U146"/>
      <c r="V146"/>
      <c r="W146"/>
      <c r="X146"/>
      <c r="Y146"/>
      <c r="Z146"/>
      <c r="AA146"/>
    </row>
    <row r="147" spans="4:27" x14ac:dyDescent="0.25">
      <c r="D147" s="45"/>
      <c r="E147" s="45"/>
      <c r="U147"/>
      <c r="V147"/>
      <c r="W147"/>
      <c r="X147"/>
      <c r="Y147"/>
      <c r="Z147"/>
      <c r="AA147"/>
    </row>
    <row r="148" spans="4:27" x14ac:dyDescent="0.25">
      <c r="D148" s="45"/>
      <c r="E148" s="45"/>
      <c r="U148"/>
      <c r="V148"/>
      <c r="W148"/>
      <c r="X148"/>
      <c r="Y148"/>
      <c r="Z148"/>
      <c r="AA148"/>
    </row>
    <row r="149" spans="4:27" x14ac:dyDescent="0.25">
      <c r="D149" s="45"/>
      <c r="E149" s="45"/>
      <c r="U149"/>
      <c r="V149"/>
      <c r="W149"/>
      <c r="X149"/>
      <c r="Y149"/>
      <c r="Z149"/>
      <c r="AA149"/>
    </row>
    <row r="150" spans="4:27" x14ac:dyDescent="0.25">
      <c r="D150" s="45"/>
      <c r="E150" s="45"/>
      <c r="U150"/>
      <c r="V150"/>
      <c r="W150"/>
      <c r="X150"/>
      <c r="Y150"/>
      <c r="Z150"/>
      <c r="AA150"/>
    </row>
    <row r="151" spans="4:27" x14ac:dyDescent="0.25">
      <c r="D151" s="45"/>
      <c r="E151" s="45"/>
      <c r="U151"/>
      <c r="V151"/>
      <c r="W151"/>
      <c r="X151"/>
      <c r="Y151"/>
      <c r="Z151"/>
      <c r="AA151"/>
    </row>
    <row r="152" spans="4:27" x14ac:dyDescent="0.25">
      <c r="D152" s="45"/>
      <c r="E152" s="45"/>
      <c r="U152"/>
      <c r="V152"/>
      <c r="W152"/>
      <c r="X152"/>
      <c r="Y152"/>
      <c r="Z152"/>
      <c r="AA152"/>
    </row>
    <row r="153" spans="4:27" x14ac:dyDescent="0.25">
      <c r="D153" s="45"/>
      <c r="E153" s="45"/>
      <c r="U153"/>
      <c r="V153"/>
      <c r="W153"/>
      <c r="X153"/>
      <c r="Y153"/>
      <c r="Z153"/>
      <c r="AA153"/>
    </row>
    <row r="154" spans="4:27" x14ac:dyDescent="0.25">
      <c r="D154" s="45"/>
      <c r="E154" s="45"/>
      <c r="U154"/>
      <c r="V154"/>
      <c r="W154"/>
      <c r="X154"/>
      <c r="Y154"/>
      <c r="Z154"/>
      <c r="AA154"/>
    </row>
    <row r="155" spans="4:27" x14ac:dyDescent="0.25">
      <c r="D155" s="45"/>
      <c r="E155" s="45"/>
      <c r="U155"/>
      <c r="V155"/>
      <c r="W155"/>
      <c r="X155"/>
      <c r="Y155"/>
      <c r="Z155"/>
      <c r="AA155"/>
    </row>
    <row r="156" spans="4:27" x14ac:dyDescent="0.25">
      <c r="D156" s="45"/>
      <c r="E156" s="45"/>
      <c r="U156"/>
      <c r="V156"/>
      <c r="W156"/>
      <c r="X156"/>
      <c r="Y156"/>
      <c r="Z156"/>
      <c r="AA156"/>
    </row>
    <row r="157" spans="4:27" x14ac:dyDescent="0.25">
      <c r="D157" s="45"/>
      <c r="E157" s="45"/>
      <c r="U157"/>
      <c r="V157"/>
      <c r="W157"/>
      <c r="X157"/>
      <c r="Y157"/>
      <c r="Z157"/>
      <c r="AA157"/>
    </row>
    <row r="158" spans="4:27" x14ac:dyDescent="0.25">
      <c r="D158" s="45"/>
      <c r="E158" s="45"/>
      <c r="U158"/>
      <c r="V158"/>
      <c r="W158"/>
      <c r="X158"/>
      <c r="Y158"/>
      <c r="Z158"/>
      <c r="AA158"/>
    </row>
    <row r="159" spans="4:27" x14ac:dyDescent="0.25">
      <c r="D159" s="45"/>
      <c r="E159" s="45"/>
      <c r="U159"/>
      <c r="V159"/>
      <c r="W159"/>
      <c r="X159"/>
      <c r="Y159"/>
      <c r="Z159"/>
      <c r="AA159"/>
    </row>
    <row r="160" spans="4:27" x14ac:dyDescent="0.25">
      <c r="D160" s="45"/>
      <c r="E160" s="45"/>
      <c r="U160"/>
      <c r="V160"/>
      <c r="W160"/>
      <c r="X160"/>
      <c r="Y160"/>
      <c r="Z160"/>
      <c r="AA160"/>
    </row>
    <row r="161" spans="4:27" x14ac:dyDescent="0.25">
      <c r="D161" s="45"/>
      <c r="E161" s="45"/>
      <c r="U161"/>
      <c r="V161"/>
      <c r="W161"/>
      <c r="X161"/>
      <c r="Y161"/>
      <c r="Z161"/>
      <c r="AA161"/>
    </row>
    <row r="162" spans="4:27" x14ac:dyDescent="0.25">
      <c r="D162" s="45"/>
      <c r="E162" s="45"/>
      <c r="U162"/>
      <c r="V162"/>
      <c r="W162"/>
      <c r="X162"/>
      <c r="Y162"/>
      <c r="Z162"/>
      <c r="AA162"/>
    </row>
    <row r="163" spans="4:27" x14ac:dyDescent="0.25">
      <c r="D163" s="45"/>
      <c r="E163" s="45"/>
      <c r="U163"/>
      <c r="V163"/>
      <c r="W163"/>
      <c r="X163"/>
      <c r="Y163"/>
      <c r="Z163"/>
      <c r="AA163"/>
    </row>
    <row r="164" spans="4:27" x14ac:dyDescent="0.25">
      <c r="D164" s="45"/>
      <c r="E164" s="45"/>
      <c r="U164"/>
      <c r="V164"/>
      <c r="W164"/>
      <c r="X164"/>
      <c r="Y164"/>
      <c r="Z164"/>
      <c r="AA164"/>
    </row>
    <row r="165" spans="4:27" x14ac:dyDescent="0.25">
      <c r="D165" s="45"/>
      <c r="E165" s="45"/>
      <c r="U165"/>
      <c r="V165"/>
      <c r="W165"/>
      <c r="X165"/>
      <c r="Y165"/>
      <c r="Z165"/>
      <c r="AA165"/>
    </row>
    <row r="166" spans="4:27" x14ac:dyDescent="0.25">
      <c r="D166" s="45"/>
      <c r="E166" s="45"/>
    </row>
    <row r="167" spans="4:27" x14ac:dyDescent="0.25">
      <c r="D167" s="45"/>
      <c r="E167" s="45"/>
    </row>
    <row r="168" spans="4:27" x14ac:dyDescent="0.25">
      <c r="D168" s="45"/>
      <c r="E168" s="45"/>
    </row>
    <row r="169" spans="4:27" x14ac:dyDescent="0.25">
      <c r="D169" s="45"/>
      <c r="E169" s="45"/>
    </row>
    <row r="170" spans="4:27" x14ac:dyDescent="0.25">
      <c r="D170" s="45"/>
      <c r="E170" s="45"/>
    </row>
    <row r="171" spans="4:27" x14ac:dyDescent="0.25">
      <c r="D171" s="45"/>
      <c r="E171" s="45"/>
      <c r="U171"/>
      <c r="V171"/>
      <c r="W171"/>
      <c r="X171"/>
      <c r="Y171"/>
      <c r="Z171"/>
      <c r="AA171"/>
    </row>
    <row r="172" spans="4:27" x14ac:dyDescent="0.25">
      <c r="D172" s="45"/>
      <c r="E172" s="45"/>
      <c r="U172"/>
      <c r="V172"/>
      <c r="W172"/>
      <c r="X172"/>
      <c r="Y172"/>
      <c r="Z172"/>
      <c r="AA172"/>
    </row>
    <row r="173" spans="4:27" x14ac:dyDescent="0.25">
      <c r="D173" s="45"/>
      <c r="E173" s="45"/>
      <c r="U173"/>
      <c r="V173"/>
      <c r="W173"/>
      <c r="X173"/>
      <c r="Y173"/>
      <c r="Z173"/>
      <c r="AA173"/>
    </row>
    <row r="174" spans="4:27" x14ac:dyDescent="0.25">
      <c r="D174" s="45"/>
      <c r="E174" s="45"/>
      <c r="U174"/>
      <c r="V174"/>
      <c r="W174"/>
      <c r="X174"/>
      <c r="Y174"/>
      <c r="Z174"/>
      <c r="AA174"/>
    </row>
    <row r="175" spans="4:27" x14ac:dyDescent="0.25">
      <c r="D175" s="45"/>
      <c r="E175" s="45"/>
      <c r="U175"/>
      <c r="V175"/>
      <c r="W175"/>
      <c r="X175"/>
      <c r="Y175"/>
      <c r="Z175"/>
      <c r="AA175"/>
    </row>
    <row r="176" spans="4:27" x14ac:dyDescent="0.25">
      <c r="D176" s="45"/>
      <c r="E176" s="45"/>
      <c r="U176"/>
      <c r="V176"/>
      <c r="W176"/>
      <c r="X176"/>
      <c r="Y176"/>
      <c r="Z176"/>
      <c r="AA176"/>
    </row>
    <row r="177" spans="4:27" x14ac:dyDescent="0.25">
      <c r="D177" s="45"/>
      <c r="E177" s="45"/>
      <c r="U177"/>
      <c r="V177"/>
      <c r="W177"/>
      <c r="X177"/>
      <c r="Y177"/>
      <c r="Z177"/>
      <c r="AA177"/>
    </row>
    <row r="178" spans="4:27" x14ac:dyDescent="0.25">
      <c r="D178" s="45"/>
      <c r="E178" s="45"/>
      <c r="U178"/>
      <c r="V178"/>
      <c r="W178"/>
      <c r="X178"/>
      <c r="Y178"/>
      <c r="Z178"/>
      <c r="AA178"/>
    </row>
    <row r="179" spans="4:27" x14ac:dyDescent="0.25">
      <c r="D179" s="45"/>
      <c r="E179" s="45"/>
      <c r="U179"/>
      <c r="V179"/>
      <c r="W179"/>
      <c r="X179"/>
      <c r="Y179"/>
      <c r="Z179"/>
      <c r="AA179"/>
    </row>
    <row r="180" spans="4:27" x14ac:dyDescent="0.25">
      <c r="D180" s="45"/>
      <c r="E180" s="45"/>
      <c r="U180"/>
      <c r="V180"/>
      <c r="W180"/>
      <c r="X180"/>
      <c r="Y180"/>
      <c r="Z180"/>
      <c r="AA180"/>
    </row>
    <row r="181" spans="4:27" x14ac:dyDescent="0.25">
      <c r="D181" s="45"/>
      <c r="E181" s="45"/>
      <c r="U181"/>
      <c r="V181"/>
      <c r="W181"/>
      <c r="X181"/>
      <c r="Y181"/>
      <c r="Z181"/>
      <c r="AA181"/>
    </row>
    <row r="182" spans="4:27" x14ac:dyDescent="0.25">
      <c r="D182" s="45"/>
      <c r="E182" s="45"/>
      <c r="U182"/>
      <c r="V182"/>
      <c r="W182"/>
      <c r="X182"/>
      <c r="Y182"/>
      <c r="Z182"/>
      <c r="AA182"/>
    </row>
    <row r="183" spans="4:27" x14ac:dyDescent="0.25">
      <c r="D183" s="45"/>
      <c r="E183" s="45"/>
      <c r="U183"/>
      <c r="V183"/>
      <c r="W183"/>
      <c r="X183"/>
      <c r="Y183"/>
      <c r="Z183"/>
      <c r="AA183"/>
    </row>
    <row r="184" spans="4:27" x14ac:dyDescent="0.25">
      <c r="D184" s="45"/>
      <c r="E184" s="45"/>
      <c r="U184"/>
      <c r="V184"/>
      <c r="W184"/>
      <c r="X184"/>
      <c r="Y184"/>
      <c r="Z184"/>
      <c r="AA184"/>
    </row>
    <row r="185" spans="4:27" x14ac:dyDescent="0.25">
      <c r="D185" s="45"/>
      <c r="E185" s="45"/>
      <c r="U185"/>
      <c r="V185"/>
      <c r="W185"/>
      <c r="X185"/>
      <c r="Y185"/>
      <c r="Z185"/>
      <c r="AA185"/>
    </row>
    <row r="186" spans="4:27" x14ac:dyDescent="0.25">
      <c r="D186" s="45"/>
      <c r="E186" s="45"/>
      <c r="U186"/>
      <c r="V186"/>
      <c r="W186"/>
      <c r="X186"/>
      <c r="Y186"/>
      <c r="Z186"/>
      <c r="AA186"/>
    </row>
    <row r="187" spans="4:27" x14ac:dyDescent="0.25">
      <c r="D187" s="45"/>
      <c r="E187" s="45"/>
      <c r="U187"/>
      <c r="V187"/>
      <c r="W187"/>
      <c r="X187"/>
      <c r="Y187"/>
      <c r="Z187"/>
      <c r="AA187"/>
    </row>
    <row r="188" spans="4:27" x14ac:dyDescent="0.25">
      <c r="D188" s="45"/>
      <c r="E188" s="45"/>
      <c r="U188"/>
      <c r="V188"/>
      <c r="W188"/>
      <c r="X188"/>
      <c r="Y188"/>
      <c r="Z188"/>
      <c r="AA188"/>
    </row>
    <row r="199" spans="4:27" x14ac:dyDescent="0.25">
      <c r="D199" s="45"/>
      <c r="E199" s="45"/>
      <c r="F199" s="45"/>
      <c r="R199"/>
      <c r="U199"/>
      <c r="V199"/>
      <c r="W199"/>
      <c r="X199"/>
      <c r="Y199"/>
      <c r="Z199"/>
      <c r="AA199"/>
    </row>
    <row r="200" spans="4:27" x14ac:dyDescent="0.25">
      <c r="D200" s="45"/>
      <c r="E200" s="45"/>
      <c r="F200" s="45"/>
      <c r="R200"/>
      <c r="U200"/>
      <c r="V200"/>
      <c r="W200"/>
      <c r="X200"/>
      <c r="Y200"/>
      <c r="Z200"/>
      <c r="AA200"/>
    </row>
    <row r="201" spans="4:27" x14ac:dyDescent="0.25">
      <c r="D201" s="45"/>
      <c r="E201" s="45"/>
      <c r="F201" s="45"/>
      <c r="R201"/>
      <c r="U201"/>
      <c r="V201"/>
      <c r="W201"/>
      <c r="X201"/>
      <c r="Y201"/>
      <c r="Z201"/>
      <c r="AA201"/>
    </row>
    <row r="202" spans="4:27" x14ac:dyDescent="0.25">
      <c r="D202" s="45"/>
      <c r="E202" s="45"/>
      <c r="F202" s="45"/>
      <c r="R202"/>
      <c r="U202"/>
      <c r="V202"/>
      <c r="W202"/>
      <c r="X202"/>
      <c r="Y202"/>
      <c r="Z202"/>
      <c r="AA202"/>
    </row>
    <row r="203" spans="4:27" x14ac:dyDescent="0.25">
      <c r="D203" s="45"/>
      <c r="E203" s="45"/>
      <c r="F203" s="45"/>
      <c r="R203"/>
      <c r="U203"/>
      <c r="V203"/>
      <c r="W203"/>
      <c r="X203"/>
      <c r="Y203"/>
      <c r="Z203"/>
      <c r="AA203"/>
    </row>
    <row r="204" spans="4:27" x14ac:dyDescent="0.25">
      <c r="D204" s="45"/>
      <c r="E204" s="45"/>
      <c r="F204" s="45"/>
      <c r="R204"/>
      <c r="U204"/>
      <c r="V204"/>
      <c r="W204"/>
      <c r="X204"/>
      <c r="Y204"/>
      <c r="Z204"/>
      <c r="AA204"/>
    </row>
    <row r="205" spans="4:27" x14ac:dyDescent="0.25">
      <c r="D205" s="45"/>
      <c r="E205" s="45"/>
      <c r="F205" s="45"/>
      <c r="R205"/>
      <c r="U205"/>
      <c r="V205"/>
      <c r="W205"/>
      <c r="X205"/>
      <c r="Y205"/>
      <c r="Z205"/>
      <c r="AA205"/>
    </row>
    <row r="206" spans="4:27" x14ac:dyDescent="0.25">
      <c r="D206" s="45"/>
      <c r="E206" s="45"/>
      <c r="F206" s="45"/>
      <c r="R206"/>
      <c r="U206"/>
      <c r="V206"/>
      <c r="W206"/>
      <c r="X206"/>
      <c r="Y206"/>
      <c r="Z206"/>
      <c r="AA206"/>
    </row>
    <row r="207" spans="4:27" x14ac:dyDescent="0.25">
      <c r="D207" s="45"/>
      <c r="E207" s="45"/>
      <c r="F207" s="45"/>
      <c r="R207"/>
      <c r="U207"/>
      <c r="V207"/>
      <c r="W207"/>
      <c r="X207"/>
      <c r="Y207"/>
      <c r="Z207"/>
      <c r="AA207"/>
    </row>
    <row r="208" spans="4:27" x14ac:dyDescent="0.25">
      <c r="D208" s="45"/>
      <c r="E208" s="45"/>
      <c r="F208" s="45"/>
      <c r="R208"/>
      <c r="U208"/>
      <c r="V208"/>
      <c r="W208"/>
      <c r="X208"/>
      <c r="Y208"/>
      <c r="Z208"/>
      <c r="AA208"/>
    </row>
  </sheetData>
  <sortState ref="B5:AI57">
    <sortCondition ref="C5:C57"/>
  </sortState>
  <mergeCells count="9">
    <mergeCell ref="AE3:AK3"/>
    <mergeCell ref="A56:D56"/>
    <mergeCell ref="A57:D57"/>
    <mergeCell ref="A2:D2"/>
    <mergeCell ref="F3:F4"/>
    <mergeCell ref="G3:Q3"/>
    <mergeCell ref="A3:D4"/>
    <mergeCell ref="S3:AB3"/>
    <mergeCell ref="A55:D55"/>
  </mergeCells>
  <phoneticPr fontId="0" type="noConversion"/>
  <pageMargins left="0.17" right="0.19" top="1" bottom="1" header="0.5" footer="0.5"/>
  <pageSetup paperSize="9" scale="48" orientation="landscape" r:id="rId1"/>
  <headerFooter alignWithMargins="0"/>
  <colBreaks count="1" manualBreakCount="1">
    <brk id="26" min="1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EN278"/>
  <sheetViews>
    <sheetView zoomScaleNormal="100" workbookViewId="0">
      <selection activeCell="A27" sqref="A27:Q27"/>
    </sheetView>
  </sheetViews>
  <sheetFormatPr defaultRowHeight="13" x14ac:dyDescent="0.3"/>
  <cols>
    <col min="2" max="2" width="9.1796875" style="45" hidden="1" customWidth="1"/>
    <col min="3" max="3" width="9.1796875" style="45"/>
    <col min="4" max="4" width="40" style="62" customWidth="1"/>
    <col min="5" max="5" width="6.453125" style="62" hidden="1" customWidth="1"/>
    <col min="6" max="6" width="9" style="71" customWidth="1"/>
    <col min="7" max="7" width="16.1796875" style="45" bestFit="1" customWidth="1"/>
    <col min="8" max="8" width="13.1796875" style="45" bestFit="1" customWidth="1"/>
    <col min="9" max="9" width="14.81640625" style="4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4" width="15.453125" bestFit="1" customWidth="1"/>
    <col min="15" max="15" width="15.453125" customWidth="1"/>
    <col min="16" max="16" width="13.453125" bestFit="1" customWidth="1"/>
    <col min="17" max="17" width="15.81640625" style="7" customWidth="1"/>
    <col min="18" max="18" width="4.1796875" style="50" customWidth="1"/>
    <col min="19" max="19" width="16.54296875" customWidth="1"/>
    <col min="20" max="20" width="14.81640625" customWidth="1"/>
    <col min="21" max="27" width="14.81640625" style="45" customWidth="1"/>
    <col min="28" max="28" width="17.1796875" customWidth="1"/>
    <col min="29" max="29" width="15.453125" customWidth="1"/>
    <col min="30" max="30" width="3.453125" customWidth="1"/>
    <col min="31" max="31" width="17.54296875" bestFit="1" customWidth="1"/>
    <col min="32" max="34" width="16.1796875" customWidth="1"/>
    <col min="35" max="35" width="17.1796875" style="7" customWidth="1"/>
    <col min="36" max="36" width="16.1796875" customWidth="1"/>
    <col min="37" max="37" width="17.81640625" style="7" customWidth="1"/>
    <col min="38" max="38" width="15.54296875" customWidth="1"/>
    <col min="39" max="39" width="17.1796875" customWidth="1"/>
    <col min="40" max="40" width="12" customWidth="1"/>
  </cols>
  <sheetData>
    <row r="1" spans="1:144" s="45" customFormat="1" ht="15.75" customHeight="1" x14ac:dyDescent="0.3">
      <c r="D1" s="62"/>
      <c r="E1" s="62"/>
      <c r="F1" s="71"/>
      <c r="Q1" s="82"/>
      <c r="R1" s="50"/>
      <c r="AI1" s="82"/>
      <c r="AK1" s="82"/>
    </row>
    <row r="2" spans="1:144" s="32" customFormat="1" ht="15.75" customHeight="1" x14ac:dyDescent="0.25">
      <c r="A2" s="184"/>
      <c r="B2" s="184"/>
      <c r="C2" s="184"/>
      <c r="D2" s="184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I2" s="59"/>
      <c r="AK2" s="59"/>
    </row>
    <row r="3" spans="1:144" s="4" customFormat="1" ht="28.5" customHeight="1" x14ac:dyDescent="0.3">
      <c r="A3" s="191" t="s">
        <v>337</v>
      </c>
      <c r="B3" s="192"/>
      <c r="C3" s="192"/>
      <c r="D3" s="192"/>
      <c r="E3" s="91"/>
      <c r="F3" s="200" t="s">
        <v>304</v>
      </c>
      <c r="G3" s="186" t="s">
        <v>237</v>
      </c>
      <c r="H3" s="187"/>
      <c r="I3" s="187"/>
      <c r="J3" s="187"/>
      <c r="K3" s="187"/>
      <c r="L3" s="187"/>
      <c r="M3" s="187"/>
      <c r="N3" s="187"/>
      <c r="O3" s="187"/>
      <c r="P3" s="187"/>
      <c r="Q3" s="188"/>
      <c r="R3" s="23"/>
      <c r="S3" s="186" t="s">
        <v>242</v>
      </c>
      <c r="T3" s="189"/>
      <c r="U3" s="189"/>
      <c r="V3" s="189"/>
      <c r="W3" s="189"/>
      <c r="X3" s="189"/>
      <c r="Y3" s="189"/>
      <c r="Z3" s="189"/>
      <c r="AA3" s="189"/>
      <c r="AB3" s="190"/>
      <c r="AC3" s="58"/>
      <c r="AD3" s="2"/>
      <c r="AE3" s="181" t="s">
        <v>253</v>
      </c>
      <c r="AF3" s="182"/>
      <c r="AG3" s="182"/>
      <c r="AH3" s="182"/>
      <c r="AI3" s="182"/>
      <c r="AJ3" s="182"/>
      <c r="AK3" s="183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</row>
    <row r="4" spans="1:144" s="4" customFormat="1" ht="85.5" customHeight="1" x14ac:dyDescent="0.25">
      <c r="A4" s="193"/>
      <c r="B4" s="194"/>
      <c r="C4" s="194"/>
      <c r="D4" s="194"/>
      <c r="E4" s="87" t="str">
        <f t="shared" ref="E4:E45" si="0">IF(F4="Y",1," ")</f>
        <v xml:space="preserve"> </v>
      </c>
      <c r="F4" s="201"/>
      <c r="G4" s="105" t="s">
        <v>230</v>
      </c>
      <c r="H4" s="16" t="s">
        <v>231</v>
      </c>
      <c r="I4" s="16" t="s">
        <v>232</v>
      </c>
      <c r="J4" s="15" t="s">
        <v>233</v>
      </c>
      <c r="K4" s="42" t="s">
        <v>245</v>
      </c>
      <c r="L4" s="15" t="s">
        <v>234</v>
      </c>
      <c r="M4" s="15" t="s">
        <v>0</v>
      </c>
      <c r="N4" s="15" t="s">
        <v>235</v>
      </c>
      <c r="O4" s="15" t="s">
        <v>236</v>
      </c>
      <c r="P4" s="22" t="s">
        <v>268</v>
      </c>
      <c r="Q4" s="56" t="s">
        <v>1</v>
      </c>
      <c r="R4" s="24"/>
      <c r="S4" s="15" t="s">
        <v>238</v>
      </c>
      <c r="T4" s="33" t="s">
        <v>239</v>
      </c>
      <c r="U4" s="55" t="s">
        <v>286</v>
      </c>
      <c r="V4" s="55" t="s">
        <v>287</v>
      </c>
      <c r="W4" s="16" t="s">
        <v>2</v>
      </c>
      <c r="X4" s="16" t="s">
        <v>240</v>
      </c>
      <c r="Y4" s="16" t="s">
        <v>288</v>
      </c>
      <c r="Z4" s="55" t="s">
        <v>289</v>
      </c>
      <c r="AA4" s="16" t="s">
        <v>241</v>
      </c>
      <c r="AB4" s="56" t="s">
        <v>244</v>
      </c>
      <c r="AC4" s="57" t="s">
        <v>243</v>
      </c>
      <c r="AD4" s="2"/>
      <c r="AE4" s="15" t="s">
        <v>246</v>
      </c>
      <c r="AF4" s="15" t="s">
        <v>247</v>
      </c>
      <c r="AG4" s="15" t="s">
        <v>248</v>
      </c>
      <c r="AH4" s="15" t="s">
        <v>249</v>
      </c>
      <c r="AI4" s="57" t="s">
        <v>252</v>
      </c>
      <c r="AJ4" s="33" t="s">
        <v>250</v>
      </c>
      <c r="AK4" s="57" t="s">
        <v>251</v>
      </c>
      <c r="AL4" s="2"/>
      <c r="AM4" s="4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</row>
    <row r="5" spans="1:144" s="4" customFormat="1" ht="15.75" customHeight="1" x14ac:dyDescent="0.3">
      <c r="A5" s="41">
        <v>1</v>
      </c>
      <c r="B5" s="86" t="s">
        <v>293</v>
      </c>
      <c r="C5" s="86">
        <v>9659</v>
      </c>
      <c r="D5" s="87" t="s">
        <v>144</v>
      </c>
      <c r="E5" s="151">
        <f t="shared" si="0"/>
        <v>1</v>
      </c>
      <c r="F5" s="130" t="s">
        <v>342</v>
      </c>
      <c r="G5" s="93">
        <v>10199</v>
      </c>
      <c r="H5" s="94"/>
      <c r="I5" s="94"/>
      <c r="J5" s="64"/>
      <c r="K5" s="64">
        <v>0</v>
      </c>
      <c r="L5" s="64">
        <v>35650</v>
      </c>
      <c r="M5" s="64">
        <v>27565</v>
      </c>
      <c r="N5" s="64">
        <v>9945</v>
      </c>
      <c r="O5" s="64">
        <v>6495</v>
      </c>
      <c r="P5" s="64">
        <v>0</v>
      </c>
      <c r="Q5" s="51">
        <f t="shared" ref="Q5:Q40" si="1">SUM(G5:P5)</f>
        <v>89854</v>
      </c>
      <c r="R5" s="6"/>
      <c r="S5" s="64">
        <v>5912</v>
      </c>
      <c r="T5" s="64">
        <v>0</v>
      </c>
      <c r="U5" s="64"/>
      <c r="V5" s="64">
        <v>720</v>
      </c>
      <c r="W5" s="64">
        <v>13963</v>
      </c>
      <c r="X5" s="64">
        <v>6127</v>
      </c>
      <c r="Y5" s="64">
        <v>2369</v>
      </c>
      <c r="Z5" s="64">
        <v>10000</v>
      </c>
      <c r="AA5" s="64"/>
      <c r="AB5" s="83">
        <f t="shared" ref="AB5:AB39" si="2">SUM(S5:AA5)</f>
        <v>39091</v>
      </c>
      <c r="AC5" s="51">
        <f t="shared" ref="AC5:AC39" si="3">+Q5-AB5</f>
        <v>50763</v>
      </c>
      <c r="AD5" s="39"/>
      <c r="AE5" s="64">
        <v>1342000</v>
      </c>
      <c r="AF5" s="64">
        <v>16000</v>
      </c>
      <c r="AG5" s="64">
        <v>359013</v>
      </c>
      <c r="AH5" s="64">
        <v>0</v>
      </c>
      <c r="AI5" s="51">
        <f t="shared" ref="AI5:AI40" si="4">SUM(AE5:AH5)</f>
        <v>1717013</v>
      </c>
      <c r="AJ5" s="64">
        <v>0</v>
      </c>
      <c r="AK5" s="51">
        <f t="shared" ref="AK5:AK40" si="5">+AI5-AJ5</f>
        <v>1717013</v>
      </c>
      <c r="AL5" s="39"/>
      <c r="AM5" s="84"/>
      <c r="AN5" s="39"/>
      <c r="AO5" s="2"/>
      <c r="AP5" s="2"/>
      <c r="AQ5" s="2"/>
      <c r="AR5" s="2"/>
      <c r="AS5" s="2"/>
      <c r="AT5" s="2"/>
      <c r="AU5" s="2"/>
      <c r="AV5" s="2"/>
      <c r="AW5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</row>
    <row r="6" spans="1:144" s="4" customFormat="1" ht="15.75" customHeight="1" x14ac:dyDescent="0.3">
      <c r="A6" s="3">
        <f t="shared" ref="A6:A40" si="6">+A5+1</f>
        <v>2</v>
      </c>
      <c r="B6" s="86" t="s">
        <v>293</v>
      </c>
      <c r="C6" s="86">
        <v>9739</v>
      </c>
      <c r="D6" s="87" t="s">
        <v>158</v>
      </c>
      <c r="E6" s="151">
        <f t="shared" si="0"/>
        <v>1</v>
      </c>
      <c r="F6" s="130" t="s">
        <v>342</v>
      </c>
      <c r="G6" s="93">
        <v>45193</v>
      </c>
      <c r="H6" s="94">
        <v>0</v>
      </c>
      <c r="I6" s="94">
        <v>0</v>
      </c>
      <c r="J6" s="64">
        <v>0</v>
      </c>
      <c r="K6" s="64">
        <v>0</v>
      </c>
      <c r="L6" s="64">
        <v>0</v>
      </c>
      <c r="M6" s="64">
        <v>5397</v>
      </c>
      <c r="N6" s="64">
        <v>5477</v>
      </c>
      <c r="O6" s="64">
        <v>14657</v>
      </c>
      <c r="P6" s="64"/>
      <c r="Q6" s="51">
        <f t="shared" si="1"/>
        <v>70724</v>
      </c>
      <c r="R6" s="6"/>
      <c r="S6" s="64">
        <v>48966</v>
      </c>
      <c r="T6" s="64">
        <v>0</v>
      </c>
      <c r="U6" s="64">
        <v>0</v>
      </c>
      <c r="V6" s="64">
        <v>0</v>
      </c>
      <c r="W6" s="64">
        <v>37529</v>
      </c>
      <c r="X6" s="64">
        <v>9643</v>
      </c>
      <c r="Y6" s="64">
        <v>0</v>
      </c>
      <c r="Z6" s="64">
        <v>0</v>
      </c>
      <c r="AA6" s="64">
        <v>0</v>
      </c>
      <c r="AB6" s="83">
        <f t="shared" si="2"/>
        <v>96138</v>
      </c>
      <c r="AC6" s="51">
        <f t="shared" si="3"/>
        <v>-25414</v>
      </c>
      <c r="AD6" s="39"/>
      <c r="AE6" s="64">
        <v>790000</v>
      </c>
      <c r="AF6" s="64">
        <v>0</v>
      </c>
      <c r="AG6" s="64">
        <v>34380</v>
      </c>
      <c r="AH6" s="64">
        <v>0</v>
      </c>
      <c r="AI6" s="51">
        <f t="shared" si="4"/>
        <v>824380</v>
      </c>
      <c r="AJ6" s="64">
        <v>0</v>
      </c>
      <c r="AK6" s="51">
        <f t="shared" si="5"/>
        <v>824380</v>
      </c>
      <c r="AL6" s="39"/>
      <c r="AM6" s="84"/>
      <c r="AN6" s="39"/>
      <c r="AO6" s="2"/>
      <c r="AP6" s="2"/>
      <c r="AQ6" s="2"/>
      <c r="AR6" s="2"/>
      <c r="AS6" s="2"/>
      <c r="AT6" s="2"/>
      <c r="AU6" s="2"/>
      <c r="AV6" s="2"/>
      <c r="AW6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</row>
    <row r="7" spans="1:144" s="4" customFormat="1" ht="15.75" customHeight="1" x14ac:dyDescent="0.3">
      <c r="A7" s="3">
        <f t="shared" si="6"/>
        <v>3</v>
      </c>
      <c r="B7" s="86" t="s">
        <v>293</v>
      </c>
      <c r="C7" s="86">
        <v>9707</v>
      </c>
      <c r="D7" s="87" t="s">
        <v>155</v>
      </c>
      <c r="E7" s="151">
        <f t="shared" si="0"/>
        <v>1</v>
      </c>
      <c r="F7" s="130" t="s">
        <v>342</v>
      </c>
      <c r="G7" s="93">
        <v>79701</v>
      </c>
      <c r="H7" s="94">
        <v>0</v>
      </c>
      <c r="I7" s="94">
        <v>0</v>
      </c>
      <c r="J7" s="64">
        <v>18625</v>
      </c>
      <c r="K7" s="64">
        <v>20389</v>
      </c>
      <c r="L7" s="64">
        <v>14374</v>
      </c>
      <c r="M7" s="64">
        <v>18276</v>
      </c>
      <c r="N7" s="64">
        <v>3922</v>
      </c>
      <c r="O7" s="64">
        <v>15564</v>
      </c>
      <c r="P7" s="64"/>
      <c r="Q7" s="51">
        <f t="shared" si="1"/>
        <v>170851</v>
      </c>
      <c r="R7" s="6"/>
      <c r="S7" s="64">
        <v>45164</v>
      </c>
      <c r="T7" s="64">
        <v>4720</v>
      </c>
      <c r="U7" s="64">
        <v>5047</v>
      </c>
      <c r="V7" s="64">
        <v>25589</v>
      </c>
      <c r="W7" s="64">
        <v>61840</v>
      </c>
      <c r="X7" s="64">
        <v>20661</v>
      </c>
      <c r="Y7" s="64">
        <v>0</v>
      </c>
      <c r="Z7" s="64">
        <v>0</v>
      </c>
      <c r="AA7" s="64">
        <v>710</v>
      </c>
      <c r="AB7" s="83">
        <f t="shared" si="2"/>
        <v>163731</v>
      </c>
      <c r="AC7" s="51">
        <f t="shared" si="3"/>
        <v>7120</v>
      </c>
      <c r="AD7" s="39"/>
      <c r="AE7" s="64">
        <v>1149600</v>
      </c>
      <c r="AF7" s="64"/>
      <c r="AG7" s="64">
        <v>134492</v>
      </c>
      <c r="AH7" s="64">
        <v>2304</v>
      </c>
      <c r="AI7" s="51">
        <f t="shared" si="4"/>
        <v>1286396</v>
      </c>
      <c r="AJ7" s="64">
        <v>34993</v>
      </c>
      <c r="AK7" s="51">
        <f t="shared" si="5"/>
        <v>1251403</v>
      </c>
      <c r="AL7" s="39"/>
      <c r="AM7" s="84"/>
      <c r="AN7" s="39"/>
      <c r="AO7" s="2"/>
      <c r="AP7" s="2"/>
      <c r="AQ7" s="2"/>
      <c r="AR7" s="2"/>
      <c r="AS7" s="2"/>
      <c r="AT7" s="2"/>
      <c r="AU7" s="2"/>
      <c r="AV7" s="2"/>
      <c r="AW7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</row>
    <row r="8" spans="1:144" s="4" customFormat="1" ht="15.75" customHeight="1" x14ac:dyDescent="0.3">
      <c r="A8" s="3">
        <f t="shared" si="6"/>
        <v>4</v>
      </c>
      <c r="B8" s="86" t="s">
        <v>293</v>
      </c>
      <c r="C8" s="86">
        <v>9710</v>
      </c>
      <c r="D8" s="87" t="s">
        <v>156</v>
      </c>
      <c r="E8" s="151">
        <f t="shared" si="0"/>
        <v>1</v>
      </c>
      <c r="F8" s="130" t="s">
        <v>342</v>
      </c>
      <c r="G8" s="93">
        <v>25545</v>
      </c>
      <c r="H8" s="94"/>
      <c r="I8" s="94">
        <v>220</v>
      </c>
      <c r="J8" s="64">
        <v>0</v>
      </c>
      <c r="K8" s="64">
        <v>25500</v>
      </c>
      <c r="L8" s="64"/>
      <c r="M8" s="64">
        <v>3088</v>
      </c>
      <c r="N8" s="64">
        <v>8380</v>
      </c>
      <c r="O8" s="64">
        <v>349</v>
      </c>
      <c r="P8" s="64">
        <v>0</v>
      </c>
      <c r="Q8" s="51">
        <f t="shared" si="1"/>
        <v>63082</v>
      </c>
      <c r="R8" s="18"/>
      <c r="S8" s="64">
        <v>29502</v>
      </c>
      <c r="T8" s="64">
        <v>9360</v>
      </c>
      <c r="U8" s="64">
        <v>1815</v>
      </c>
      <c r="V8" s="64">
        <v>396</v>
      </c>
      <c r="W8" s="64">
        <v>10762</v>
      </c>
      <c r="X8" s="64">
        <v>4770</v>
      </c>
      <c r="Y8" s="64">
        <v>3961</v>
      </c>
      <c r="Z8" s="64">
        <v>0</v>
      </c>
      <c r="AA8" s="64">
        <v>2981</v>
      </c>
      <c r="AB8" s="83">
        <f t="shared" si="2"/>
        <v>63547</v>
      </c>
      <c r="AC8" s="51">
        <f t="shared" si="3"/>
        <v>-465</v>
      </c>
      <c r="AD8" s="39"/>
      <c r="AE8" s="64">
        <v>0</v>
      </c>
      <c r="AF8" s="64">
        <v>0</v>
      </c>
      <c r="AG8" s="64">
        <v>272406</v>
      </c>
      <c r="AH8" s="64">
        <v>0</v>
      </c>
      <c r="AI8" s="51">
        <f t="shared" si="4"/>
        <v>272406</v>
      </c>
      <c r="AJ8" s="64"/>
      <c r="AK8" s="51">
        <f t="shared" si="5"/>
        <v>272406</v>
      </c>
      <c r="AL8" s="39"/>
      <c r="AM8" s="84"/>
      <c r="AN8" s="39"/>
      <c r="AO8" s="2"/>
      <c r="AP8" s="2"/>
      <c r="AQ8" s="2"/>
      <c r="AR8" s="2"/>
      <c r="AS8" s="2"/>
      <c r="AT8" s="2"/>
      <c r="AU8" s="2"/>
      <c r="AV8" s="2"/>
      <c r="AW8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</row>
    <row r="9" spans="1:144" ht="15.75" customHeight="1" x14ac:dyDescent="0.3">
      <c r="A9" s="3">
        <f t="shared" si="6"/>
        <v>5</v>
      </c>
      <c r="B9" s="86" t="s">
        <v>293</v>
      </c>
      <c r="C9" s="86">
        <v>9709</v>
      </c>
      <c r="D9" s="87" t="s">
        <v>157</v>
      </c>
      <c r="E9" s="151">
        <f t="shared" si="0"/>
        <v>1</v>
      </c>
      <c r="F9" s="130" t="s">
        <v>342</v>
      </c>
      <c r="G9" s="93">
        <v>57759</v>
      </c>
      <c r="H9" s="94">
        <v>0</v>
      </c>
      <c r="I9" s="94"/>
      <c r="J9" s="64">
        <v>0</v>
      </c>
      <c r="K9" s="64"/>
      <c r="L9" s="64">
        <v>28</v>
      </c>
      <c r="M9" s="64">
        <v>13264</v>
      </c>
      <c r="N9" s="64">
        <v>4550</v>
      </c>
      <c r="O9" s="64">
        <v>6108</v>
      </c>
      <c r="P9" s="64">
        <v>8782</v>
      </c>
      <c r="Q9" s="51">
        <f t="shared" si="1"/>
        <v>90491</v>
      </c>
      <c r="R9" s="9"/>
      <c r="S9" s="64">
        <v>31187</v>
      </c>
      <c r="T9" s="64">
        <v>9360</v>
      </c>
      <c r="U9" s="64">
        <v>1712</v>
      </c>
      <c r="V9" s="64">
        <v>3299</v>
      </c>
      <c r="W9" s="64">
        <v>44405</v>
      </c>
      <c r="X9" s="64">
        <v>13083</v>
      </c>
      <c r="Y9" s="64">
        <v>3450</v>
      </c>
      <c r="Z9" s="64">
        <v>0</v>
      </c>
      <c r="AA9" s="64">
        <v>1521</v>
      </c>
      <c r="AB9" s="83">
        <f t="shared" si="2"/>
        <v>108017</v>
      </c>
      <c r="AC9" s="51">
        <f t="shared" si="3"/>
        <v>-17526</v>
      </c>
      <c r="AD9" s="39"/>
      <c r="AE9" s="64">
        <v>950000</v>
      </c>
      <c r="AF9" s="64">
        <v>0</v>
      </c>
      <c r="AG9" s="64">
        <v>240682</v>
      </c>
      <c r="AH9" s="64">
        <v>0</v>
      </c>
      <c r="AI9" s="51">
        <f t="shared" si="4"/>
        <v>1190682</v>
      </c>
      <c r="AJ9" s="64">
        <v>0</v>
      </c>
      <c r="AK9" s="51">
        <f t="shared" si="5"/>
        <v>1190682</v>
      </c>
      <c r="AL9" s="39"/>
      <c r="AM9" s="84"/>
      <c r="AN9" s="39"/>
    </row>
    <row r="10" spans="1:144" ht="15.75" customHeight="1" x14ac:dyDescent="0.3">
      <c r="A10" s="3">
        <f t="shared" si="6"/>
        <v>6</v>
      </c>
      <c r="B10" s="86" t="s">
        <v>293</v>
      </c>
      <c r="C10" s="86">
        <v>9695</v>
      </c>
      <c r="D10" s="87" t="s">
        <v>145</v>
      </c>
      <c r="E10" s="151">
        <f t="shared" si="0"/>
        <v>1</v>
      </c>
      <c r="F10" s="130" t="s">
        <v>342</v>
      </c>
      <c r="G10" s="93">
        <v>118806</v>
      </c>
      <c r="H10" s="94">
        <v>618</v>
      </c>
      <c r="I10" s="94">
        <v>0</v>
      </c>
      <c r="J10" s="64"/>
      <c r="K10" s="64">
        <v>1580</v>
      </c>
      <c r="L10" s="64"/>
      <c r="M10" s="64">
        <v>85209</v>
      </c>
      <c r="N10" s="64">
        <v>20971</v>
      </c>
      <c r="O10" s="64">
        <v>20960</v>
      </c>
      <c r="P10" s="64">
        <v>696</v>
      </c>
      <c r="Q10" s="51">
        <f t="shared" si="1"/>
        <v>248840</v>
      </c>
      <c r="R10" s="9"/>
      <c r="S10" s="64">
        <v>74790</v>
      </c>
      <c r="T10" s="64">
        <v>16575</v>
      </c>
      <c r="U10" s="64">
        <v>13506</v>
      </c>
      <c r="V10" s="64">
        <v>45144</v>
      </c>
      <c r="W10" s="64">
        <v>55257</v>
      </c>
      <c r="X10" s="64">
        <v>34083</v>
      </c>
      <c r="Y10" s="64">
        <v>11900</v>
      </c>
      <c r="Z10" s="64">
        <v>618</v>
      </c>
      <c r="AA10" s="64">
        <v>0</v>
      </c>
      <c r="AB10" s="83">
        <f t="shared" si="2"/>
        <v>251873</v>
      </c>
      <c r="AC10" s="51">
        <f t="shared" si="3"/>
        <v>-3033</v>
      </c>
      <c r="AD10" s="39"/>
      <c r="AE10" s="64">
        <v>5853000</v>
      </c>
      <c r="AF10" s="64">
        <v>700000</v>
      </c>
      <c r="AG10" s="64">
        <v>518504</v>
      </c>
      <c r="AH10" s="64">
        <v>5448</v>
      </c>
      <c r="AI10" s="51">
        <f t="shared" si="4"/>
        <v>7076952</v>
      </c>
      <c r="AJ10" s="64">
        <v>7778</v>
      </c>
      <c r="AK10" s="51">
        <f t="shared" si="5"/>
        <v>7069174</v>
      </c>
      <c r="AL10" s="39"/>
      <c r="AM10" s="84"/>
      <c r="AN10" s="39"/>
    </row>
    <row r="11" spans="1:144" ht="15.75" customHeight="1" x14ac:dyDescent="0.3">
      <c r="A11" s="3">
        <f t="shared" si="6"/>
        <v>7</v>
      </c>
      <c r="B11" s="86" t="s">
        <v>293</v>
      </c>
      <c r="C11" s="86">
        <v>9660</v>
      </c>
      <c r="D11" s="87" t="s">
        <v>146</v>
      </c>
      <c r="E11" s="151" t="str">
        <f t="shared" si="0"/>
        <v xml:space="preserve"> </v>
      </c>
      <c r="F11" s="130" t="s">
        <v>305</v>
      </c>
      <c r="G11" s="93">
        <v>101979</v>
      </c>
      <c r="H11" s="94">
        <v>3296</v>
      </c>
      <c r="I11" s="94"/>
      <c r="J11" s="64">
        <v>0</v>
      </c>
      <c r="K11" s="64"/>
      <c r="L11" s="64"/>
      <c r="M11" s="64">
        <v>50004</v>
      </c>
      <c r="N11" s="64">
        <v>8273</v>
      </c>
      <c r="O11" s="64">
        <v>18062</v>
      </c>
      <c r="P11" s="64"/>
      <c r="Q11" s="51">
        <f t="shared" si="1"/>
        <v>181614</v>
      </c>
      <c r="R11" s="9"/>
      <c r="S11" s="64">
        <v>57596</v>
      </c>
      <c r="T11" s="64">
        <v>26004</v>
      </c>
      <c r="U11" s="64"/>
      <c r="V11" s="64">
        <v>24957</v>
      </c>
      <c r="W11" s="64">
        <v>61930</v>
      </c>
      <c r="X11" s="64">
        <v>22499</v>
      </c>
      <c r="Y11" s="64">
        <v>781</v>
      </c>
      <c r="Z11" s="64">
        <v>1195</v>
      </c>
      <c r="AA11" s="64"/>
      <c r="AB11" s="83">
        <f t="shared" si="2"/>
        <v>194962</v>
      </c>
      <c r="AC11" s="51">
        <f t="shared" si="3"/>
        <v>-13348</v>
      </c>
      <c r="AD11" s="39"/>
      <c r="AE11" s="64">
        <v>1937897</v>
      </c>
      <c r="AF11" s="64">
        <v>151397</v>
      </c>
      <c r="AG11" s="64">
        <v>280127</v>
      </c>
      <c r="AH11" s="64">
        <v>1706</v>
      </c>
      <c r="AI11" s="51">
        <f t="shared" si="4"/>
        <v>2371127</v>
      </c>
      <c r="AJ11" s="64">
        <v>561</v>
      </c>
      <c r="AK11" s="51">
        <f t="shared" si="5"/>
        <v>2370566</v>
      </c>
      <c r="AL11" s="39"/>
      <c r="AM11" s="84"/>
      <c r="AN11" s="39"/>
    </row>
    <row r="12" spans="1:144" ht="15.75" customHeight="1" x14ac:dyDescent="0.3">
      <c r="A12" s="3">
        <f t="shared" si="6"/>
        <v>8</v>
      </c>
      <c r="B12" s="86" t="s">
        <v>293</v>
      </c>
      <c r="C12" s="86">
        <v>9638</v>
      </c>
      <c r="D12" s="87" t="s">
        <v>135</v>
      </c>
      <c r="E12" s="151" t="str">
        <f t="shared" si="0"/>
        <v xml:space="preserve"> </v>
      </c>
      <c r="F12" s="130" t="s">
        <v>305</v>
      </c>
      <c r="G12" s="93">
        <v>81358</v>
      </c>
      <c r="H12" s="94"/>
      <c r="I12" s="94">
        <v>2716</v>
      </c>
      <c r="J12" s="64">
        <v>46685</v>
      </c>
      <c r="K12" s="64">
        <v>5000</v>
      </c>
      <c r="L12" s="64">
        <v>411</v>
      </c>
      <c r="M12" s="64">
        <v>5997</v>
      </c>
      <c r="N12" s="64">
        <v>8060</v>
      </c>
      <c r="O12" s="64">
        <v>1400</v>
      </c>
      <c r="P12" s="64"/>
      <c r="Q12" s="51">
        <f t="shared" si="1"/>
        <v>151627</v>
      </c>
      <c r="R12" s="9"/>
      <c r="S12" s="64">
        <v>60276</v>
      </c>
      <c r="T12" s="64">
        <v>9360</v>
      </c>
      <c r="U12" s="64">
        <v>1224</v>
      </c>
      <c r="V12" s="64">
        <v>16460</v>
      </c>
      <c r="W12" s="64">
        <v>276294</v>
      </c>
      <c r="X12" s="64">
        <v>21419</v>
      </c>
      <c r="Y12" s="64">
        <v>1609</v>
      </c>
      <c r="Z12" s="64">
        <v>1261</v>
      </c>
      <c r="AA12" s="64">
        <v>1108</v>
      </c>
      <c r="AB12" s="83">
        <f t="shared" si="2"/>
        <v>389011</v>
      </c>
      <c r="AC12" s="51">
        <f t="shared" si="3"/>
        <v>-237384</v>
      </c>
      <c r="AD12" s="39"/>
      <c r="AE12" s="64">
        <v>1771561</v>
      </c>
      <c r="AF12" s="64">
        <v>486063</v>
      </c>
      <c r="AG12" s="64">
        <v>170777</v>
      </c>
      <c r="AH12" s="64">
        <v>0</v>
      </c>
      <c r="AI12" s="51">
        <f t="shared" si="4"/>
        <v>2428401</v>
      </c>
      <c r="AJ12" s="64">
        <v>130770</v>
      </c>
      <c r="AK12" s="51">
        <f t="shared" si="5"/>
        <v>2297631</v>
      </c>
      <c r="AL12" s="39"/>
      <c r="AM12" s="84"/>
      <c r="AN12" s="39"/>
    </row>
    <row r="13" spans="1:144" ht="15.75" customHeight="1" x14ac:dyDescent="0.3">
      <c r="A13" s="3">
        <f t="shared" si="6"/>
        <v>9</v>
      </c>
      <c r="B13" s="86" t="s">
        <v>293</v>
      </c>
      <c r="C13" s="86">
        <v>9639</v>
      </c>
      <c r="D13" s="87" t="s">
        <v>136</v>
      </c>
      <c r="E13" s="151">
        <f t="shared" si="0"/>
        <v>1</v>
      </c>
      <c r="F13" s="130" t="s">
        <v>342</v>
      </c>
      <c r="G13" s="93">
        <v>155194</v>
      </c>
      <c r="H13" s="94">
        <v>8046</v>
      </c>
      <c r="I13" s="94">
        <v>1994</v>
      </c>
      <c r="J13" s="64">
        <v>0</v>
      </c>
      <c r="K13" s="64">
        <v>519</v>
      </c>
      <c r="L13" s="64">
        <v>391</v>
      </c>
      <c r="M13" s="64">
        <v>11648</v>
      </c>
      <c r="N13" s="64">
        <v>2361</v>
      </c>
      <c r="O13" s="64">
        <v>435</v>
      </c>
      <c r="P13" s="64">
        <v>2922</v>
      </c>
      <c r="Q13" s="51">
        <f t="shared" si="1"/>
        <v>183510</v>
      </c>
      <c r="R13" s="9"/>
      <c r="S13" s="64">
        <v>62060</v>
      </c>
      <c r="T13" s="64">
        <v>0</v>
      </c>
      <c r="U13" s="64"/>
      <c r="V13" s="64">
        <v>18389</v>
      </c>
      <c r="W13" s="64">
        <v>35530</v>
      </c>
      <c r="X13" s="64">
        <v>30657</v>
      </c>
      <c r="Y13" s="64">
        <v>11786</v>
      </c>
      <c r="Z13" s="64">
        <v>6000</v>
      </c>
      <c r="AA13" s="64">
        <v>1941</v>
      </c>
      <c r="AB13" s="83">
        <f t="shared" si="2"/>
        <v>166363</v>
      </c>
      <c r="AC13" s="51">
        <f t="shared" si="3"/>
        <v>17147</v>
      </c>
      <c r="AD13" s="39"/>
      <c r="AE13" s="64">
        <v>2076779</v>
      </c>
      <c r="AF13" s="64">
        <v>0</v>
      </c>
      <c r="AG13" s="64">
        <v>123661</v>
      </c>
      <c r="AH13" s="64">
        <v>0</v>
      </c>
      <c r="AI13" s="51">
        <f t="shared" si="4"/>
        <v>2200440</v>
      </c>
      <c r="AJ13" s="64">
        <v>4756</v>
      </c>
      <c r="AK13" s="51">
        <f t="shared" si="5"/>
        <v>2195684</v>
      </c>
      <c r="AL13" s="39"/>
      <c r="AM13" s="84"/>
      <c r="AN13" s="39"/>
    </row>
    <row r="14" spans="1:144" ht="15.75" customHeight="1" x14ac:dyDescent="0.3">
      <c r="A14" s="3">
        <f t="shared" si="6"/>
        <v>10</v>
      </c>
      <c r="B14" s="86" t="s">
        <v>293</v>
      </c>
      <c r="C14" s="86">
        <v>9662</v>
      </c>
      <c r="D14" s="87" t="s">
        <v>147</v>
      </c>
      <c r="E14" s="151">
        <f t="shared" si="0"/>
        <v>1</v>
      </c>
      <c r="F14" s="130" t="s">
        <v>342</v>
      </c>
      <c r="G14" s="93">
        <v>22846</v>
      </c>
      <c r="H14" s="94">
        <v>317</v>
      </c>
      <c r="I14" s="94"/>
      <c r="J14" s="64">
        <v>0</v>
      </c>
      <c r="K14" s="64">
        <v>0</v>
      </c>
      <c r="L14" s="64">
        <v>0</v>
      </c>
      <c r="M14" s="64">
        <v>2553</v>
      </c>
      <c r="N14" s="64">
        <v>31958</v>
      </c>
      <c r="O14" s="64"/>
      <c r="P14" s="64">
        <v>197</v>
      </c>
      <c r="Q14" s="51">
        <f t="shared" si="1"/>
        <v>57871</v>
      </c>
      <c r="R14" s="9"/>
      <c r="S14" s="64">
        <v>26174</v>
      </c>
      <c r="T14" s="64">
        <v>0</v>
      </c>
      <c r="U14" s="64">
        <v>57</v>
      </c>
      <c r="V14" s="64"/>
      <c r="W14" s="64">
        <v>3885</v>
      </c>
      <c r="X14" s="64">
        <v>1855</v>
      </c>
      <c r="Y14" s="64">
        <v>8270</v>
      </c>
      <c r="Z14" s="64">
        <v>317</v>
      </c>
      <c r="AA14" s="64"/>
      <c r="AB14" s="83">
        <f t="shared" si="2"/>
        <v>40558</v>
      </c>
      <c r="AC14" s="51">
        <f t="shared" si="3"/>
        <v>17313</v>
      </c>
      <c r="AD14" s="39"/>
      <c r="AE14" s="64">
        <v>475119</v>
      </c>
      <c r="AF14" s="64">
        <v>2361</v>
      </c>
      <c r="AG14" s="64">
        <v>1130398</v>
      </c>
      <c r="AH14" s="64">
        <v>272</v>
      </c>
      <c r="AI14" s="51">
        <f t="shared" si="4"/>
        <v>1608150</v>
      </c>
      <c r="AJ14" s="64">
        <v>165395</v>
      </c>
      <c r="AK14" s="51">
        <f t="shared" si="5"/>
        <v>1442755</v>
      </c>
      <c r="AL14" s="39"/>
      <c r="AM14" s="84"/>
      <c r="AN14" s="39"/>
    </row>
    <row r="15" spans="1:144" ht="15.75" customHeight="1" x14ac:dyDescent="0.3">
      <c r="A15" s="3">
        <f t="shared" si="6"/>
        <v>11</v>
      </c>
      <c r="B15" s="86" t="s">
        <v>293</v>
      </c>
      <c r="C15" s="86">
        <v>9663</v>
      </c>
      <c r="D15" s="87" t="s">
        <v>315</v>
      </c>
      <c r="E15" s="151">
        <f t="shared" si="0"/>
        <v>1</v>
      </c>
      <c r="F15" s="130" t="s">
        <v>342</v>
      </c>
      <c r="G15" s="93">
        <v>70091</v>
      </c>
      <c r="H15" s="94">
        <v>0</v>
      </c>
      <c r="I15" s="94">
        <v>0</v>
      </c>
      <c r="J15" s="64"/>
      <c r="K15" s="64">
        <v>11896</v>
      </c>
      <c r="L15" s="64">
        <v>10500</v>
      </c>
      <c r="M15" s="64">
        <v>39751</v>
      </c>
      <c r="N15" s="64">
        <v>12142</v>
      </c>
      <c r="O15" s="64">
        <v>21621</v>
      </c>
      <c r="P15" s="64">
        <v>0</v>
      </c>
      <c r="Q15" s="51">
        <f t="shared" si="1"/>
        <v>166001</v>
      </c>
      <c r="R15" s="9"/>
      <c r="S15" s="64">
        <v>48542</v>
      </c>
      <c r="T15" s="64">
        <v>22940</v>
      </c>
      <c r="U15" s="64">
        <v>2100</v>
      </c>
      <c r="V15" s="64">
        <v>28040</v>
      </c>
      <c r="W15" s="64">
        <v>13886</v>
      </c>
      <c r="X15" s="64">
        <v>57376</v>
      </c>
      <c r="Y15" s="64">
        <v>0</v>
      </c>
      <c r="Z15" s="64">
        <v>0</v>
      </c>
      <c r="AA15" s="64">
        <v>2291</v>
      </c>
      <c r="AB15" s="83">
        <f t="shared" si="2"/>
        <v>175175</v>
      </c>
      <c r="AC15" s="51">
        <f t="shared" si="3"/>
        <v>-9174</v>
      </c>
      <c r="AD15" s="39"/>
      <c r="AE15" s="64">
        <v>1596003</v>
      </c>
      <c r="AF15" s="64">
        <v>26811</v>
      </c>
      <c r="AG15" s="64">
        <v>390657</v>
      </c>
      <c r="AH15" s="64">
        <v>0</v>
      </c>
      <c r="AI15" s="51">
        <f t="shared" si="4"/>
        <v>2013471</v>
      </c>
      <c r="AJ15" s="64">
        <v>386083</v>
      </c>
      <c r="AK15" s="51">
        <f t="shared" si="5"/>
        <v>1627388</v>
      </c>
      <c r="AL15" s="39"/>
      <c r="AM15" s="84"/>
      <c r="AN15" s="39"/>
    </row>
    <row r="16" spans="1:144" ht="15.75" customHeight="1" x14ac:dyDescent="0.3">
      <c r="A16" s="3">
        <f t="shared" si="6"/>
        <v>12</v>
      </c>
      <c r="B16" s="86" t="s">
        <v>293</v>
      </c>
      <c r="C16" s="86">
        <v>9665</v>
      </c>
      <c r="D16" s="87" t="s">
        <v>148</v>
      </c>
      <c r="E16" s="151">
        <f t="shared" si="0"/>
        <v>1</v>
      </c>
      <c r="F16" s="130" t="s">
        <v>342</v>
      </c>
      <c r="G16" s="93">
        <v>120837</v>
      </c>
      <c r="H16" s="94"/>
      <c r="I16" s="94">
        <v>0</v>
      </c>
      <c r="J16" s="64">
        <v>3485</v>
      </c>
      <c r="K16" s="64">
        <v>2118</v>
      </c>
      <c r="L16" s="64"/>
      <c r="M16" s="64">
        <v>135103</v>
      </c>
      <c r="N16" s="64">
        <v>32220</v>
      </c>
      <c r="O16" s="64">
        <v>180</v>
      </c>
      <c r="P16" s="64"/>
      <c r="Q16" s="51">
        <f t="shared" si="1"/>
        <v>293943</v>
      </c>
      <c r="R16" s="9"/>
      <c r="S16" s="64">
        <v>67191</v>
      </c>
      <c r="T16" s="64">
        <v>26629</v>
      </c>
      <c r="U16" s="64">
        <v>1660</v>
      </c>
      <c r="V16" s="64">
        <v>48554</v>
      </c>
      <c r="W16" s="64">
        <v>113815</v>
      </c>
      <c r="X16" s="64">
        <v>103119</v>
      </c>
      <c r="Y16" s="64"/>
      <c r="Z16" s="64">
        <v>0</v>
      </c>
      <c r="AA16" s="64"/>
      <c r="AB16" s="83">
        <f t="shared" si="2"/>
        <v>360968</v>
      </c>
      <c r="AC16" s="51">
        <f t="shared" si="3"/>
        <v>-67025</v>
      </c>
      <c r="AD16" s="39"/>
      <c r="AE16" s="64">
        <v>6919651</v>
      </c>
      <c r="AF16" s="64">
        <v>783970</v>
      </c>
      <c r="AG16" s="64">
        <v>1033508</v>
      </c>
      <c r="AH16" s="64">
        <v>6940</v>
      </c>
      <c r="AI16" s="51">
        <f t="shared" si="4"/>
        <v>8744069</v>
      </c>
      <c r="AJ16" s="64">
        <v>2573261</v>
      </c>
      <c r="AK16" s="51">
        <f t="shared" si="5"/>
        <v>6170808</v>
      </c>
      <c r="AL16" s="39"/>
      <c r="AM16" s="84"/>
      <c r="AN16" s="39"/>
    </row>
    <row r="17" spans="1:40" ht="15.75" customHeight="1" x14ac:dyDescent="0.3">
      <c r="A17" s="3">
        <f t="shared" si="6"/>
        <v>13</v>
      </c>
      <c r="B17" s="86" t="s">
        <v>293</v>
      </c>
      <c r="C17" s="86">
        <v>9752</v>
      </c>
      <c r="D17" s="87" t="s">
        <v>151</v>
      </c>
      <c r="E17" s="151">
        <f t="shared" si="0"/>
        <v>1</v>
      </c>
      <c r="F17" s="130" t="s">
        <v>342</v>
      </c>
      <c r="G17" s="93">
        <v>423788</v>
      </c>
      <c r="H17" s="94">
        <v>0</v>
      </c>
      <c r="I17" s="94">
        <v>0</v>
      </c>
      <c r="J17" s="64">
        <v>0</v>
      </c>
      <c r="K17" s="64">
        <v>0</v>
      </c>
      <c r="L17" s="64">
        <v>0</v>
      </c>
      <c r="M17" s="64">
        <v>141490</v>
      </c>
      <c r="N17" s="64">
        <v>18638</v>
      </c>
      <c r="O17" s="64"/>
      <c r="P17" s="64"/>
      <c r="Q17" s="51">
        <f t="shared" si="1"/>
        <v>583916</v>
      </c>
      <c r="R17" s="9"/>
      <c r="S17" s="64">
        <v>150636</v>
      </c>
      <c r="T17" s="64"/>
      <c r="U17" s="64"/>
      <c r="V17" s="64"/>
      <c r="W17" s="64">
        <v>93639</v>
      </c>
      <c r="X17" s="64">
        <v>146789</v>
      </c>
      <c r="Y17" s="64">
        <v>120726</v>
      </c>
      <c r="Z17" s="64"/>
      <c r="AA17" s="64">
        <v>0</v>
      </c>
      <c r="AB17" s="83">
        <f t="shared" si="2"/>
        <v>511790</v>
      </c>
      <c r="AC17" s="51">
        <f t="shared" si="3"/>
        <v>72126</v>
      </c>
      <c r="AD17" s="39"/>
      <c r="AE17" s="64"/>
      <c r="AF17" s="64">
        <v>3007062</v>
      </c>
      <c r="AG17" s="64">
        <v>599769</v>
      </c>
      <c r="AH17" s="64"/>
      <c r="AI17" s="51">
        <f t="shared" si="4"/>
        <v>3606831</v>
      </c>
      <c r="AJ17" s="64">
        <v>1095332</v>
      </c>
      <c r="AK17" s="51">
        <f t="shared" si="5"/>
        <v>2511499</v>
      </c>
      <c r="AL17" s="39"/>
      <c r="AM17" s="84"/>
      <c r="AN17" s="39"/>
    </row>
    <row r="18" spans="1:40" ht="15.75" customHeight="1" x14ac:dyDescent="0.3">
      <c r="A18" s="3">
        <f t="shared" si="6"/>
        <v>14</v>
      </c>
      <c r="B18" s="86" t="s">
        <v>293</v>
      </c>
      <c r="C18" s="86">
        <v>9668</v>
      </c>
      <c r="D18" s="87" t="s">
        <v>139</v>
      </c>
      <c r="E18" s="151">
        <f t="shared" si="0"/>
        <v>1</v>
      </c>
      <c r="F18" s="130" t="s">
        <v>342</v>
      </c>
      <c r="G18" s="93">
        <v>20181</v>
      </c>
      <c r="H18" s="94">
        <v>0</v>
      </c>
      <c r="I18" s="94">
        <v>0</v>
      </c>
      <c r="J18" s="64">
        <v>0</v>
      </c>
      <c r="K18" s="64">
        <v>1500</v>
      </c>
      <c r="L18" s="64">
        <v>0</v>
      </c>
      <c r="M18" s="64">
        <v>21830</v>
      </c>
      <c r="N18" s="64">
        <v>11740</v>
      </c>
      <c r="O18" s="64">
        <v>0</v>
      </c>
      <c r="P18" s="64"/>
      <c r="Q18" s="51">
        <f t="shared" si="1"/>
        <v>55251</v>
      </c>
      <c r="R18" s="9"/>
      <c r="S18" s="64"/>
      <c r="T18" s="64">
        <v>0</v>
      </c>
      <c r="U18" s="64">
        <v>38004</v>
      </c>
      <c r="V18" s="64"/>
      <c r="W18" s="64">
        <v>5649</v>
      </c>
      <c r="X18" s="64"/>
      <c r="Y18" s="64"/>
      <c r="Z18" s="64">
        <v>0</v>
      </c>
      <c r="AA18" s="64">
        <v>12131</v>
      </c>
      <c r="AB18" s="83">
        <f t="shared" si="2"/>
        <v>55784</v>
      </c>
      <c r="AC18" s="51">
        <f t="shared" si="3"/>
        <v>-533</v>
      </c>
      <c r="AD18" s="39"/>
      <c r="AE18" s="64">
        <v>1270000</v>
      </c>
      <c r="AF18" s="64"/>
      <c r="AG18" s="64">
        <v>373129</v>
      </c>
      <c r="AH18" s="64">
        <v>0</v>
      </c>
      <c r="AI18" s="51">
        <f t="shared" si="4"/>
        <v>1643129</v>
      </c>
      <c r="AJ18" s="64">
        <v>0</v>
      </c>
      <c r="AK18" s="51">
        <f t="shared" si="5"/>
        <v>1643129</v>
      </c>
      <c r="AL18" s="39"/>
      <c r="AM18" s="84"/>
      <c r="AN18" s="39"/>
    </row>
    <row r="19" spans="1:40" ht="15.75" customHeight="1" x14ac:dyDescent="0.3">
      <c r="A19" s="3">
        <f t="shared" si="6"/>
        <v>15</v>
      </c>
      <c r="B19" s="86" t="s">
        <v>293</v>
      </c>
      <c r="C19" s="86">
        <v>9667</v>
      </c>
      <c r="D19" s="87" t="s">
        <v>149</v>
      </c>
      <c r="E19" s="151" t="str">
        <f t="shared" si="0"/>
        <v xml:space="preserve"> </v>
      </c>
      <c r="F19" s="130" t="s">
        <v>305</v>
      </c>
      <c r="G19" s="93">
        <v>189779</v>
      </c>
      <c r="H19" s="94">
        <v>1200</v>
      </c>
      <c r="I19" s="94">
        <v>32510</v>
      </c>
      <c r="J19" s="64">
        <v>61516</v>
      </c>
      <c r="K19" s="64"/>
      <c r="L19" s="64">
        <v>3365</v>
      </c>
      <c r="M19" s="64">
        <v>424</v>
      </c>
      <c r="N19" s="64">
        <v>355734</v>
      </c>
      <c r="O19" s="64"/>
      <c r="P19" s="64">
        <v>3593</v>
      </c>
      <c r="Q19" s="51">
        <f t="shared" si="1"/>
        <v>648121</v>
      </c>
      <c r="R19" s="9"/>
      <c r="S19" s="64">
        <v>121159</v>
      </c>
      <c r="T19" s="64">
        <v>4645</v>
      </c>
      <c r="U19" s="64">
        <v>47986</v>
      </c>
      <c r="V19" s="64">
        <v>18830</v>
      </c>
      <c r="W19" s="64">
        <v>34816</v>
      </c>
      <c r="X19" s="64">
        <v>23855</v>
      </c>
      <c r="Y19" s="64">
        <v>14499</v>
      </c>
      <c r="Z19" s="64">
        <v>0</v>
      </c>
      <c r="AA19" s="64">
        <v>31920</v>
      </c>
      <c r="AB19" s="83">
        <f t="shared" si="2"/>
        <v>297710</v>
      </c>
      <c r="AC19" s="51">
        <f t="shared" si="3"/>
        <v>350411</v>
      </c>
      <c r="AD19" s="39"/>
      <c r="AE19" s="64">
        <v>9505609</v>
      </c>
      <c r="AF19" s="64"/>
      <c r="AG19" s="64">
        <v>827263</v>
      </c>
      <c r="AH19" s="64"/>
      <c r="AI19" s="51">
        <f t="shared" si="4"/>
        <v>10332872</v>
      </c>
      <c r="AJ19" s="64">
        <v>10117767</v>
      </c>
      <c r="AK19" s="51">
        <f t="shared" si="5"/>
        <v>215105</v>
      </c>
      <c r="AL19" s="39"/>
      <c r="AM19" s="84"/>
      <c r="AN19" s="39"/>
    </row>
    <row r="20" spans="1:40" ht="15.75" customHeight="1" x14ac:dyDescent="0.3">
      <c r="A20" s="3">
        <f t="shared" si="6"/>
        <v>16</v>
      </c>
      <c r="B20" s="86" t="s">
        <v>293</v>
      </c>
      <c r="C20" s="86">
        <v>16476</v>
      </c>
      <c r="D20" s="87" t="s">
        <v>274</v>
      </c>
      <c r="E20" s="151">
        <f t="shared" si="0"/>
        <v>1</v>
      </c>
      <c r="F20" s="130" t="s">
        <v>342</v>
      </c>
      <c r="G20" s="93">
        <v>128353</v>
      </c>
      <c r="H20" s="94">
        <v>318</v>
      </c>
      <c r="I20" s="94">
        <v>24925</v>
      </c>
      <c r="J20" s="64"/>
      <c r="K20" s="64">
        <v>338</v>
      </c>
      <c r="L20" s="64"/>
      <c r="M20" s="64">
        <v>13223</v>
      </c>
      <c r="N20" s="64">
        <v>2788</v>
      </c>
      <c r="O20" s="64">
        <v>10889</v>
      </c>
      <c r="P20" s="64">
        <v>2324</v>
      </c>
      <c r="Q20" s="51">
        <f t="shared" si="1"/>
        <v>183158</v>
      </c>
      <c r="R20" s="9"/>
      <c r="S20" s="64"/>
      <c r="T20" s="64"/>
      <c r="U20" s="64"/>
      <c r="V20" s="64">
        <v>59820</v>
      </c>
      <c r="W20" s="64">
        <v>73343</v>
      </c>
      <c r="X20" s="64">
        <v>29197</v>
      </c>
      <c r="Y20" s="64">
        <v>14598</v>
      </c>
      <c r="Z20" s="64">
        <v>7178</v>
      </c>
      <c r="AA20" s="64"/>
      <c r="AB20" s="83">
        <f t="shared" si="2"/>
        <v>184136</v>
      </c>
      <c r="AC20" s="51">
        <f t="shared" si="3"/>
        <v>-978</v>
      </c>
      <c r="AD20" s="39"/>
      <c r="AE20" s="64">
        <v>1245000</v>
      </c>
      <c r="AF20" s="64">
        <v>31046</v>
      </c>
      <c r="AG20" s="64">
        <v>177521</v>
      </c>
      <c r="AH20" s="64">
        <v>0</v>
      </c>
      <c r="AI20" s="51">
        <f t="shared" si="4"/>
        <v>1453567</v>
      </c>
      <c r="AJ20" s="64">
        <v>1374</v>
      </c>
      <c r="AK20" s="51">
        <f t="shared" si="5"/>
        <v>1452193</v>
      </c>
      <c r="AL20" s="39"/>
      <c r="AM20" s="84"/>
      <c r="AN20" s="39"/>
    </row>
    <row r="21" spans="1:40" ht="15.75" customHeight="1" x14ac:dyDescent="0.3">
      <c r="A21" s="3">
        <f t="shared" si="6"/>
        <v>17</v>
      </c>
      <c r="B21" s="86" t="s">
        <v>293</v>
      </c>
      <c r="C21" s="86">
        <v>9672</v>
      </c>
      <c r="D21" s="87" t="s">
        <v>283</v>
      </c>
      <c r="E21" s="151">
        <f t="shared" si="0"/>
        <v>1</v>
      </c>
      <c r="F21" s="130" t="s">
        <v>342</v>
      </c>
      <c r="G21" s="93">
        <v>82492</v>
      </c>
      <c r="H21" s="94">
        <v>0</v>
      </c>
      <c r="I21" s="94">
        <v>2050</v>
      </c>
      <c r="J21" s="64"/>
      <c r="K21" s="64">
        <v>0</v>
      </c>
      <c r="L21" s="64">
        <v>0</v>
      </c>
      <c r="M21" s="64">
        <v>8845</v>
      </c>
      <c r="N21" s="64">
        <v>1668</v>
      </c>
      <c r="O21" s="64">
        <v>7599</v>
      </c>
      <c r="P21" s="64">
        <v>252</v>
      </c>
      <c r="Q21" s="51">
        <f t="shared" si="1"/>
        <v>102906</v>
      </c>
      <c r="R21" s="9"/>
      <c r="S21" s="64">
        <v>31191</v>
      </c>
      <c r="T21" s="64">
        <v>2905</v>
      </c>
      <c r="U21" s="64">
        <v>354</v>
      </c>
      <c r="V21" s="64">
        <v>6422</v>
      </c>
      <c r="W21" s="64">
        <v>19039</v>
      </c>
      <c r="X21" s="64">
        <v>16818</v>
      </c>
      <c r="Y21" s="64">
        <v>1373</v>
      </c>
      <c r="Z21" s="64">
        <v>480</v>
      </c>
      <c r="AA21" s="64">
        <v>1681</v>
      </c>
      <c r="AB21" s="83">
        <f t="shared" si="2"/>
        <v>80263</v>
      </c>
      <c r="AC21" s="51">
        <f t="shared" si="3"/>
        <v>22643</v>
      </c>
      <c r="AD21" s="39"/>
      <c r="AE21" s="64">
        <v>815000</v>
      </c>
      <c r="AF21" s="64">
        <v>8734</v>
      </c>
      <c r="AG21" s="64">
        <v>30237</v>
      </c>
      <c r="AH21" s="64">
        <v>1761</v>
      </c>
      <c r="AI21" s="51">
        <f t="shared" si="4"/>
        <v>855732</v>
      </c>
      <c r="AJ21" s="64">
        <v>1606</v>
      </c>
      <c r="AK21" s="51">
        <f t="shared" si="5"/>
        <v>854126</v>
      </c>
      <c r="AL21" s="39"/>
      <c r="AM21" s="84"/>
      <c r="AN21" s="39"/>
    </row>
    <row r="22" spans="1:40" ht="15.75" customHeight="1" x14ac:dyDescent="0.3">
      <c r="A22" s="3">
        <f t="shared" si="6"/>
        <v>18</v>
      </c>
      <c r="B22" s="86" t="s">
        <v>293</v>
      </c>
      <c r="C22" s="86">
        <v>9673</v>
      </c>
      <c r="D22" s="87" t="s">
        <v>284</v>
      </c>
      <c r="E22" s="151">
        <f t="shared" si="0"/>
        <v>1</v>
      </c>
      <c r="F22" s="130" t="s">
        <v>342</v>
      </c>
      <c r="G22" s="93">
        <v>1293409</v>
      </c>
      <c r="H22" s="94">
        <v>0</v>
      </c>
      <c r="I22" s="94">
        <v>353800</v>
      </c>
      <c r="J22" s="64">
        <v>549703</v>
      </c>
      <c r="K22" s="64">
        <v>173024</v>
      </c>
      <c r="L22" s="64">
        <v>0</v>
      </c>
      <c r="M22" s="64">
        <v>78385</v>
      </c>
      <c r="N22" s="64">
        <v>13671</v>
      </c>
      <c r="O22" s="64">
        <v>26917</v>
      </c>
      <c r="P22" s="64"/>
      <c r="Q22" s="51">
        <f t="shared" si="1"/>
        <v>2488909</v>
      </c>
      <c r="R22" s="9"/>
      <c r="S22" s="64">
        <v>135846</v>
      </c>
      <c r="T22" s="64">
        <v>76168</v>
      </c>
      <c r="U22" s="64">
        <v>4003</v>
      </c>
      <c r="V22" s="64">
        <v>702197</v>
      </c>
      <c r="W22" s="64">
        <v>234983</v>
      </c>
      <c r="X22" s="64">
        <v>56448</v>
      </c>
      <c r="Y22" s="64">
        <v>411530</v>
      </c>
      <c r="Z22" s="64">
        <v>72978</v>
      </c>
      <c r="AA22" s="64">
        <v>194944</v>
      </c>
      <c r="AB22" s="83">
        <f t="shared" si="2"/>
        <v>1889097</v>
      </c>
      <c r="AC22" s="51">
        <f t="shared" si="3"/>
        <v>599812</v>
      </c>
      <c r="AD22" s="39"/>
      <c r="AE22" s="64">
        <v>2350162</v>
      </c>
      <c r="AF22" s="64">
        <v>57138</v>
      </c>
      <c r="AG22" s="64">
        <v>1437374</v>
      </c>
      <c r="AH22" s="64">
        <v>202514</v>
      </c>
      <c r="AI22" s="51">
        <f t="shared" si="4"/>
        <v>4047188</v>
      </c>
      <c r="AJ22" s="64">
        <v>314709</v>
      </c>
      <c r="AK22" s="51">
        <f t="shared" si="5"/>
        <v>3732479</v>
      </c>
      <c r="AL22" s="39"/>
      <c r="AM22" s="84"/>
      <c r="AN22" s="39"/>
    </row>
    <row r="23" spans="1:40" ht="15.75" customHeight="1" x14ac:dyDescent="0.3">
      <c r="A23" s="3">
        <f t="shared" si="6"/>
        <v>19</v>
      </c>
      <c r="B23" s="86" t="s">
        <v>293</v>
      </c>
      <c r="C23" s="86">
        <v>9640</v>
      </c>
      <c r="D23" s="87" t="s">
        <v>137</v>
      </c>
      <c r="E23" s="151">
        <f t="shared" si="0"/>
        <v>1</v>
      </c>
      <c r="F23" s="130" t="s">
        <v>342</v>
      </c>
      <c r="G23" s="93">
        <v>16073</v>
      </c>
      <c r="H23" s="94"/>
      <c r="I23" s="94">
        <v>183</v>
      </c>
      <c r="J23" s="64"/>
      <c r="K23" s="64">
        <v>300</v>
      </c>
      <c r="L23" s="64">
        <v>0</v>
      </c>
      <c r="M23" s="64">
        <v>77350</v>
      </c>
      <c r="N23" s="64">
        <v>86887</v>
      </c>
      <c r="O23" s="64"/>
      <c r="P23" s="64">
        <v>51909</v>
      </c>
      <c r="Q23" s="51">
        <f t="shared" si="1"/>
        <v>232702</v>
      </c>
      <c r="R23" s="9"/>
      <c r="S23" s="64">
        <v>54878</v>
      </c>
      <c r="T23" s="64">
        <v>6571</v>
      </c>
      <c r="U23" s="64"/>
      <c r="V23" s="64">
        <v>34964</v>
      </c>
      <c r="W23" s="64">
        <v>23275</v>
      </c>
      <c r="X23" s="64">
        <v>41843</v>
      </c>
      <c r="Y23" s="64">
        <v>33891</v>
      </c>
      <c r="Z23" s="64">
        <v>1000</v>
      </c>
      <c r="AA23" s="64">
        <v>8153</v>
      </c>
      <c r="AB23" s="83">
        <f t="shared" si="2"/>
        <v>204575</v>
      </c>
      <c r="AC23" s="51">
        <f t="shared" si="3"/>
        <v>28127</v>
      </c>
      <c r="AD23" s="39"/>
      <c r="AE23" s="64">
        <v>3976500</v>
      </c>
      <c r="AF23" s="64">
        <v>412000</v>
      </c>
      <c r="AG23" s="64">
        <v>2840673</v>
      </c>
      <c r="AH23" s="64">
        <v>0</v>
      </c>
      <c r="AI23" s="51">
        <f t="shared" si="4"/>
        <v>7229173</v>
      </c>
      <c r="AJ23" s="64">
        <v>591</v>
      </c>
      <c r="AK23" s="51">
        <f t="shared" si="5"/>
        <v>7228582</v>
      </c>
      <c r="AL23" s="39"/>
      <c r="AM23" s="84"/>
      <c r="AN23" s="39"/>
    </row>
    <row r="24" spans="1:40" ht="15.75" customHeight="1" x14ac:dyDescent="0.3">
      <c r="A24" s="3">
        <f t="shared" si="6"/>
        <v>20</v>
      </c>
      <c r="B24" s="86"/>
      <c r="C24" s="86">
        <v>18938</v>
      </c>
      <c r="D24" s="87" t="s">
        <v>318</v>
      </c>
      <c r="E24" s="151">
        <f t="shared" si="0"/>
        <v>1</v>
      </c>
      <c r="F24" s="130" t="s">
        <v>342</v>
      </c>
      <c r="G24" s="93">
        <v>45920</v>
      </c>
      <c r="H24" s="94"/>
      <c r="I24" s="94"/>
      <c r="J24" s="64"/>
      <c r="K24" s="64">
        <v>30000</v>
      </c>
      <c r="L24" s="64"/>
      <c r="M24" s="64"/>
      <c r="N24" s="64">
        <v>52</v>
      </c>
      <c r="O24" s="64">
        <v>717</v>
      </c>
      <c r="P24" s="64"/>
      <c r="Q24" s="51">
        <f t="shared" si="1"/>
        <v>76689</v>
      </c>
      <c r="R24" s="9"/>
      <c r="S24" s="64">
        <v>41948</v>
      </c>
      <c r="T24" s="64">
        <v>19500</v>
      </c>
      <c r="U24" s="64">
        <v>7581</v>
      </c>
      <c r="V24" s="64">
        <v>5000</v>
      </c>
      <c r="W24" s="64"/>
      <c r="X24" s="64">
        <v>3367</v>
      </c>
      <c r="Y24" s="64">
        <v>3806</v>
      </c>
      <c r="Z24" s="64"/>
      <c r="AA24" s="64"/>
      <c r="AB24" s="83">
        <f t="shared" si="2"/>
        <v>81202</v>
      </c>
      <c r="AC24" s="51">
        <f t="shared" si="3"/>
        <v>-4513</v>
      </c>
      <c r="AD24" s="39"/>
      <c r="AE24" s="64"/>
      <c r="AF24" s="64"/>
      <c r="AG24" s="64">
        <v>40864</v>
      </c>
      <c r="AH24" s="64"/>
      <c r="AI24" s="51">
        <f t="shared" si="4"/>
        <v>40864</v>
      </c>
      <c r="AJ24" s="64"/>
      <c r="AK24" s="51">
        <f t="shared" si="5"/>
        <v>40864</v>
      </c>
      <c r="AL24" s="39"/>
      <c r="AM24" s="84"/>
      <c r="AN24" s="39"/>
    </row>
    <row r="25" spans="1:40" ht="15.75" customHeight="1" x14ac:dyDescent="0.3">
      <c r="A25" s="3">
        <f t="shared" si="6"/>
        <v>21</v>
      </c>
      <c r="B25" s="86" t="s">
        <v>293</v>
      </c>
      <c r="C25" s="86">
        <v>9964</v>
      </c>
      <c r="D25" s="87" t="s">
        <v>140</v>
      </c>
      <c r="E25" s="151">
        <f t="shared" si="0"/>
        <v>1</v>
      </c>
      <c r="F25" s="130" t="s">
        <v>342</v>
      </c>
      <c r="G25" s="93">
        <v>40967</v>
      </c>
      <c r="H25" s="94">
        <v>201</v>
      </c>
      <c r="I25" s="94"/>
      <c r="J25" s="64">
        <v>5000</v>
      </c>
      <c r="K25" s="64"/>
      <c r="L25" s="64"/>
      <c r="M25" s="64">
        <v>740</v>
      </c>
      <c r="N25" s="64">
        <v>6344</v>
      </c>
      <c r="O25" s="64"/>
      <c r="P25" s="64">
        <v>10166</v>
      </c>
      <c r="Q25" s="51">
        <f t="shared" si="1"/>
        <v>63418</v>
      </c>
      <c r="R25" s="9"/>
      <c r="S25" s="64">
        <v>35196</v>
      </c>
      <c r="T25" s="64">
        <v>0</v>
      </c>
      <c r="U25" s="64">
        <v>400</v>
      </c>
      <c r="V25" s="64"/>
      <c r="W25" s="64">
        <v>7176</v>
      </c>
      <c r="X25" s="64">
        <v>7838</v>
      </c>
      <c r="Y25" s="64">
        <v>741</v>
      </c>
      <c r="Z25" s="64">
        <v>201</v>
      </c>
      <c r="AA25" s="64">
        <v>0</v>
      </c>
      <c r="AB25" s="83">
        <f t="shared" si="2"/>
        <v>51552</v>
      </c>
      <c r="AC25" s="51">
        <f t="shared" si="3"/>
        <v>11866</v>
      </c>
      <c r="AD25" s="39"/>
      <c r="AE25" s="64">
        <v>1129394</v>
      </c>
      <c r="AF25" s="64">
        <v>65102</v>
      </c>
      <c r="AG25" s="64">
        <v>185779</v>
      </c>
      <c r="AH25" s="64">
        <v>0</v>
      </c>
      <c r="AI25" s="51">
        <f t="shared" si="4"/>
        <v>1380275</v>
      </c>
      <c r="AJ25" s="64"/>
      <c r="AK25" s="51">
        <f t="shared" si="5"/>
        <v>1380275</v>
      </c>
      <c r="AL25" s="39"/>
      <c r="AM25" s="84"/>
      <c r="AN25" s="39"/>
    </row>
    <row r="26" spans="1:40" ht="15.75" customHeight="1" x14ac:dyDescent="0.3">
      <c r="A26" s="3">
        <f t="shared" si="6"/>
        <v>22</v>
      </c>
      <c r="B26" s="86" t="s">
        <v>293</v>
      </c>
      <c r="C26" s="86">
        <v>9677</v>
      </c>
      <c r="D26" s="87" t="s">
        <v>152</v>
      </c>
      <c r="E26" s="151" t="str">
        <f t="shared" si="0"/>
        <v xml:space="preserve"> </v>
      </c>
      <c r="F26" s="130" t="s">
        <v>305</v>
      </c>
      <c r="G26" s="93">
        <v>93581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64">
        <v>0</v>
      </c>
      <c r="N26" s="64">
        <v>0</v>
      </c>
      <c r="O26" s="64">
        <v>0</v>
      </c>
      <c r="P26" s="64">
        <v>0</v>
      </c>
      <c r="Q26" s="51">
        <f t="shared" si="1"/>
        <v>93581</v>
      </c>
      <c r="R26" s="9"/>
      <c r="S26" s="64">
        <v>0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4">
        <v>0</v>
      </c>
      <c r="AA26" s="64">
        <v>0</v>
      </c>
      <c r="AB26" s="83">
        <f t="shared" si="2"/>
        <v>0</v>
      </c>
      <c r="AC26" s="51">
        <f t="shared" si="3"/>
        <v>93581</v>
      </c>
      <c r="AD26" s="39"/>
      <c r="AE26" s="64">
        <v>0</v>
      </c>
      <c r="AF26" s="64">
        <v>0</v>
      </c>
      <c r="AG26" s="64">
        <v>0</v>
      </c>
      <c r="AH26" s="64">
        <v>0</v>
      </c>
      <c r="AI26" s="51">
        <f t="shared" si="4"/>
        <v>0</v>
      </c>
      <c r="AJ26" s="64">
        <v>0</v>
      </c>
      <c r="AK26" s="51">
        <f t="shared" si="5"/>
        <v>0</v>
      </c>
      <c r="AL26" s="39"/>
      <c r="AM26" s="84"/>
      <c r="AN26" s="39"/>
    </row>
    <row r="27" spans="1:40" ht="15.75" customHeight="1" x14ac:dyDescent="0.3">
      <c r="A27" s="155">
        <f t="shared" si="6"/>
        <v>23</v>
      </c>
      <c r="B27" s="156"/>
      <c r="C27" s="156">
        <v>19096</v>
      </c>
      <c r="D27" s="157" t="s">
        <v>320</v>
      </c>
      <c r="E27" s="158">
        <f t="shared" si="0"/>
        <v>1</v>
      </c>
      <c r="F27" s="178" t="s">
        <v>342</v>
      </c>
      <c r="G27" s="159">
        <v>81801</v>
      </c>
      <c r="H27" s="159">
        <v>0</v>
      </c>
      <c r="I27" s="159">
        <v>2637</v>
      </c>
      <c r="J27" s="159">
        <v>0</v>
      </c>
      <c r="K27" s="159">
        <v>14829</v>
      </c>
      <c r="L27" s="159">
        <v>0</v>
      </c>
      <c r="M27" s="159">
        <v>31144</v>
      </c>
      <c r="N27" s="159">
        <v>52540</v>
      </c>
      <c r="O27" s="159">
        <v>3220</v>
      </c>
      <c r="P27" s="159">
        <v>115716</v>
      </c>
      <c r="Q27" s="161">
        <f t="shared" si="1"/>
        <v>301887</v>
      </c>
      <c r="R27" s="9"/>
      <c r="S27" s="94">
        <v>64690</v>
      </c>
      <c r="T27" s="93">
        <v>18200</v>
      </c>
      <c r="U27" s="93"/>
      <c r="V27" s="93">
        <v>23777</v>
      </c>
      <c r="W27" s="93">
        <v>44323</v>
      </c>
      <c r="X27" s="93">
        <v>34025</v>
      </c>
      <c r="Y27" s="93">
        <v>15705</v>
      </c>
      <c r="Z27" s="93">
        <v>5077</v>
      </c>
      <c r="AA27" s="93">
        <v>48163</v>
      </c>
      <c r="AB27" s="83">
        <f t="shared" si="2"/>
        <v>253960</v>
      </c>
      <c r="AC27" s="51">
        <f t="shared" si="3"/>
        <v>47927</v>
      </c>
      <c r="AD27" s="39"/>
      <c r="AE27" s="94">
        <v>2246209</v>
      </c>
      <c r="AF27" s="93"/>
      <c r="AG27" s="93">
        <v>1825012</v>
      </c>
      <c r="AH27" s="93">
        <v>2033</v>
      </c>
      <c r="AI27" s="51">
        <f t="shared" si="4"/>
        <v>4073254</v>
      </c>
      <c r="AJ27" s="93">
        <v>4838</v>
      </c>
      <c r="AK27" s="51">
        <f t="shared" si="5"/>
        <v>4068416</v>
      </c>
      <c r="AL27" s="39"/>
      <c r="AM27" s="84"/>
      <c r="AN27" s="39"/>
    </row>
    <row r="28" spans="1:40" ht="15.75" customHeight="1" x14ac:dyDescent="0.3">
      <c r="A28" s="3">
        <f t="shared" si="6"/>
        <v>24</v>
      </c>
      <c r="B28" s="86" t="s">
        <v>293</v>
      </c>
      <c r="C28" s="86">
        <v>9679</v>
      </c>
      <c r="D28" s="87" t="s">
        <v>141</v>
      </c>
      <c r="E28" s="151">
        <f t="shared" si="0"/>
        <v>1</v>
      </c>
      <c r="F28" s="130" t="s">
        <v>342</v>
      </c>
      <c r="G28" s="93">
        <v>30000</v>
      </c>
      <c r="H28" s="94">
        <v>0</v>
      </c>
      <c r="I28" s="94"/>
      <c r="J28" s="64">
        <v>0</v>
      </c>
      <c r="K28" s="64"/>
      <c r="L28" s="64"/>
      <c r="M28" s="64">
        <v>1580</v>
      </c>
      <c r="N28" s="64">
        <v>17500</v>
      </c>
      <c r="O28" s="64"/>
      <c r="P28" s="64">
        <v>6</v>
      </c>
      <c r="Q28" s="51">
        <f t="shared" si="1"/>
        <v>49086</v>
      </c>
      <c r="R28" s="9"/>
      <c r="S28" s="64">
        <v>33000</v>
      </c>
      <c r="T28" s="64">
        <v>0</v>
      </c>
      <c r="U28" s="64">
        <v>0</v>
      </c>
      <c r="V28" s="64">
        <v>553</v>
      </c>
      <c r="W28" s="64">
        <v>2201</v>
      </c>
      <c r="X28" s="64">
        <v>683</v>
      </c>
      <c r="Y28" s="64">
        <v>3000</v>
      </c>
      <c r="Z28" s="64">
        <v>0</v>
      </c>
      <c r="AA28" s="64">
        <v>4349</v>
      </c>
      <c r="AB28" s="83">
        <f t="shared" si="2"/>
        <v>43786</v>
      </c>
      <c r="AC28" s="51">
        <f t="shared" si="3"/>
        <v>5300</v>
      </c>
      <c r="AD28" s="39"/>
      <c r="AE28" s="64">
        <v>370000</v>
      </c>
      <c r="AF28" s="64">
        <v>50550</v>
      </c>
      <c r="AG28" s="64">
        <v>313802</v>
      </c>
      <c r="AH28" s="64">
        <v>1472089</v>
      </c>
      <c r="AI28" s="51">
        <f t="shared" si="4"/>
        <v>2206441</v>
      </c>
      <c r="AJ28" s="64">
        <v>0</v>
      </c>
      <c r="AK28" s="51">
        <f t="shared" si="5"/>
        <v>2206441</v>
      </c>
      <c r="AL28" s="39"/>
      <c r="AM28" s="84"/>
      <c r="AN28" s="39"/>
    </row>
    <row r="29" spans="1:40" ht="15.75" customHeight="1" x14ac:dyDescent="0.3">
      <c r="A29" s="3">
        <f t="shared" si="6"/>
        <v>25</v>
      </c>
      <c r="B29" s="86" t="s">
        <v>293</v>
      </c>
      <c r="C29" s="86">
        <v>9686</v>
      </c>
      <c r="D29" s="87" t="s">
        <v>276</v>
      </c>
      <c r="E29" s="151">
        <f t="shared" si="0"/>
        <v>1</v>
      </c>
      <c r="F29" s="130" t="s">
        <v>342</v>
      </c>
      <c r="G29" s="93">
        <v>102501</v>
      </c>
      <c r="H29" s="93">
        <v>0</v>
      </c>
      <c r="I29" s="93">
        <v>10524</v>
      </c>
      <c r="J29" s="72">
        <v>0</v>
      </c>
      <c r="K29" s="72">
        <v>0</v>
      </c>
      <c r="L29" s="72"/>
      <c r="M29" s="72">
        <v>18115</v>
      </c>
      <c r="N29" s="72">
        <v>17386</v>
      </c>
      <c r="O29" s="72">
        <v>5459</v>
      </c>
      <c r="P29" s="72">
        <v>24403</v>
      </c>
      <c r="Q29" s="51">
        <f t="shared" si="1"/>
        <v>178388</v>
      </c>
      <c r="R29" s="9"/>
      <c r="S29" s="64">
        <v>63904</v>
      </c>
      <c r="T29" s="64">
        <v>19240</v>
      </c>
      <c r="U29" s="64">
        <v>2265</v>
      </c>
      <c r="V29" s="64">
        <v>15591</v>
      </c>
      <c r="W29" s="64">
        <v>20894</v>
      </c>
      <c r="X29" s="64">
        <v>18234</v>
      </c>
      <c r="Y29" s="64">
        <v>6630</v>
      </c>
      <c r="Z29" s="64">
        <v>5513</v>
      </c>
      <c r="AA29" s="64">
        <v>933</v>
      </c>
      <c r="AB29" s="83">
        <f t="shared" si="2"/>
        <v>153204</v>
      </c>
      <c r="AC29" s="51">
        <f t="shared" si="3"/>
        <v>25184</v>
      </c>
      <c r="AD29" s="39"/>
      <c r="AE29" s="64">
        <v>1110000</v>
      </c>
      <c r="AF29" s="64">
        <v>0</v>
      </c>
      <c r="AG29" s="64">
        <v>581436</v>
      </c>
      <c r="AH29" s="64">
        <v>0</v>
      </c>
      <c r="AI29" s="51">
        <f t="shared" si="4"/>
        <v>1691436</v>
      </c>
      <c r="AJ29" s="64"/>
      <c r="AK29" s="51">
        <f t="shared" si="5"/>
        <v>1691436</v>
      </c>
      <c r="AL29" s="39"/>
      <c r="AM29" s="84"/>
      <c r="AN29" s="39"/>
    </row>
    <row r="30" spans="1:40" ht="15.75" customHeight="1" x14ac:dyDescent="0.3">
      <c r="A30" s="3">
        <f t="shared" si="6"/>
        <v>26</v>
      </c>
      <c r="B30" s="86" t="s">
        <v>293</v>
      </c>
      <c r="C30" s="86">
        <v>9687</v>
      </c>
      <c r="D30" s="87" t="s">
        <v>150</v>
      </c>
      <c r="E30" s="151">
        <f t="shared" si="0"/>
        <v>1</v>
      </c>
      <c r="F30" s="130" t="s">
        <v>342</v>
      </c>
      <c r="G30" s="93">
        <v>42068</v>
      </c>
      <c r="H30" s="94">
        <v>0</v>
      </c>
      <c r="I30" s="94">
        <v>0</v>
      </c>
      <c r="J30" s="64"/>
      <c r="K30" s="64">
        <v>0</v>
      </c>
      <c r="L30" s="64">
        <v>6240</v>
      </c>
      <c r="M30" s="64">
        <v>60313</v>
      </c>
      <c r="N30" s="64">
        <v>24137</v>
      </c>
      <c r="O30" s="64">
        <v>1225</v>
      </c>
      <c r="P30" s="64"/>
      <c r="Q30" s="51">
        <f t="shared" si="1"/>
        <v>133983</v>
      </c>
      <c r="R30" s="9"/>
      <c r="S30" s="64">
        <v>25895</v>
      </c>
      <c r="T30" s="64">
        <v>0</v>
      </c>
      <c r="U30" s="64">
        <v>0</v>
      </c>
      <c r="V30" s="64">
        <v>13124</v>
      </c>
      <c r="W30" s="64">
        <v>43051</v>
      </c>
      <c r="X30" s="64">
        <v>10252</v>
      </c>
      <c r="Y30" s="64">
        <v>1800</v>
      </c>
      <c r="Z30" s="64">
        <v>0</v>
      </c>
      <c r="AA30" s="64">
        <v>10470</v>
      </c>
      <c r="AB30" s="83">
        <f t="shared" si="2"/>
        <v>104592</v>
      </c>
      <c r="AC30" s="51">
        <f t="shared" si="3"/>
        <v>29391</v>
      </c>
      <c r="AD30" s="39"/>
      <c r="AE30" s="64">
        <v>0</v>
      </c>
      <c r="AF30" s="64">
        <v>0</v>
      </c>
      <c r="AG30" s="64">
        <v>839621</v>
      </c>
      <c r="AH30" s="64">
        <v>10052</v>
      </c>
      <c r="AI30" s="51">
        <f t="shared" si="4"/>
        <v>849673</v>
      </c>
      <c r="AJ30" s="64">
        <v>4182</v>
      </c>
      <c r="AK30" s="51">
        <f t="shared" si="5"/>
        <v>845491</v>
      </c>
      <c r="AL30" s="39"/>
      <c r="AM30" s="84"/>
      <c r="AN30" s="39"/>
    </row>
    <row r="31" spans="1:40" s="166" customFormat="1" ht="15.75" customHeight="1" x14ac:dyDescent="0.3">
      <c r="A31" s="155">
        <f t="shared" si="6"/>
        <v>27</v>
      </c>
      <c r="B31" s="156" t="s">
        <v>293</v>
      </c>
      <c r="C31" s="156">
        <v>9690</v>
      </c>
      <c r="D31" s="157" t="s">
        <v>153</v>
      </c>
      <c r="E31" s="158" t="str">
        <f t="shared" si="0"/>
        <v xml:space="preserve"> </v>
      </c>
      <c r="F31" s="130" t="s">
        <v>305</v>
      </c>
      <c r="G31" s="159">
        <v>25863</v>
      </c>
      <c r="H31" s="160"/>
      <c r="I31" s="160">
        <v>930</v>
      </c>
      <c r="J31" s="160"/>
      <c r="K31" s="160"/>
      <c r="L31" s="160"/>
      <c r="M31" s="160">
        <v>16597</v>
      </c>
      <c r="N31" s="160">
        <v>17025</v>
      </c>
      <c r="O31" s="160">
        <v>3602</v>
      </c>
      <c r="P31" s="160">
        <v>4841</v>
      </c>
      <c r="Q31" s="161">
        <f t="shared" si="1"/>
        <v>68858</v>
      </c>
      <c r="R31" s="162"/>
      <c r="S31" s="160"/>
      <c r="T31" s="160"/>
      <c r="U31" s="160">
        <v>9782</v>
      </c>
      <c r="V31" s="160">
        <v>4842</v>
      </c>
      <c r="W31" s="160">
        <v>41981</v>
      </c>
      <c r="X31" s="160">
        <v>8552</v>
      </c>
      <c r="Y31" s="160">
        <v>19748</v>
      </c>
      <c r="Z31" s="160">
        <v>6045</v>
      </c>
      <c r="AA31" s="160">
        <v>529</v>
      </c>
      <c r="AB31" s="163">
        <f t="shared" si="2"/>
        <v>91479</v>
      </c>
      <c r="AC31" s="161">
        <f t="shared" si="3"/>
        <v>-22621</v>
      </c>
      <c r="AD31" s="164"/>
      <c r="AE31" s="160">
        <v>1140000</v>
      </c>
      <c r="AF31" s="160">
        <v>125000</v>
      </c>
      <c r="AG31" s="160">
        <v>405090</v>
      </c>
      <c r="AH31" s="160">
        <v>0</v>
      </c>
      <c r="AI31" s="161">
        <f t="shared" si="4"/>
        <v>1670090</v>
      </c>
      <c r="AJ31" s="160">
        <v>0</v>
      </c>
      <c r="AK31" s="161">
        <f t="shared" si="5"/>
        <v>1670090</v>
      </c>
      <c r="AL31" s="167" t="s">
        <v>326</v>
      </c>
      <c r="AM31" s="165"/>
      <c r="AN31" s="164"/>
    </row>
    <row r="32" spans="1:40" ht="15.75" customHeight="1" x14ac:dyDescent="0.3">
      <c r="A32" s="3">
        <f t="shared" si="6"/>
        <v>28</v>
      </c>
      <c r="B32" s="86" t="s">
        <v>293</v>
      </c>
      <c r="C32" s="86">
        <v>9666</v>
      </c>
      <c r="D32" s="87" t="s">
        <v>154</v>
      </c>
      <c r="E32" s="151" t="str">
        <f t="shared" si="0"/>
        <v xml:space="preserve"> </v>
      </c>
      <c r="F32" s="130" t="s">
        <v>305</v>
      </c>
      <c r="G32" s="93">
        <v>14401</v>
      </c>
      <c r="H32" s="94">
        <v>49506</v>
      </c>
      <c r="I32" s="94">
        <v>0</v>
      </c>
      <c r="J32" s="64">
        <v>0</v>
      </c>
      <c r="K32" s="64">
        <v>-20000</v>
      </c>
      <c r="L32" s="64">
        <v>0</v>
      </c>
      <c r="M32" s="64">
        <v>83577</v>
      </c>
      <c r="N32" s="64">
        <v>1534</v>
      </c>
      <c r="O32" s="64">
        <v>0</v>
      </c>
      <c r="P32" s="64">
        <v>0</v>
      </c>
      <c r="Q32" s="51">
        <f t="shared" si="1"/>
        <v>129018</v>
      </c>
      <c r="R32" s="9"/>
      <c r="S32" s="64">
        <v>24336</v>
      </c>
      <c r="T32" s="64">
        <v>0</v>
      </c>
      <c r="U32" s="64">
        <v>0</v>
      </c>
      <c r="V32" s="64">
        <v>35614</v>
      </c>
      <c r="W32" s="64">
        <v>27035</v>
      </c>
      <c r="X32" s="64">
        <v>37435</v>
      </c>
      <c r="Y32" s="64">
        <v>33601</v>
      </c>
      <c r="Z32" s="64">
        <v>0</v>
      </c>
      <c r="AA32" s="64">
        <v>0</v>
      </c>
      <c r="AB32" s="83">
        <f t="shared" si="2"/>
        <v>158021</v>
      </c>
      <c r="AC32" s="51">
        <f t="shared" si="3"/>
        <v>-29003</v>
      </c>
      <c r="AD32" s="39"/>
      <c r="AE32" s="64">
        <v>0</v>
      </c>
      <c r="AF32" s="64">
        <v>23065</v>
      </c>
      <c r="AG32" s="64">
        <v>5662426</v>
      </c>
      <c r="AH32" s="64">
        <v>20078</v>
      </c>
      <c r="AI32" s="51">
        <f t="shared" si="4"/>
        <v>5705569</v>
      </c>
      <c r="AJ32" s="64">
        <v>8387</v>
      </c>
      <c r="AK32" s="51">
        <f t="shared" si="5"/>
        <v>5697182</v>
      </c>
      <c r="AL32" s="39"/>
      <c r="AM32" s="84"/>
      <c r="AN32" s="39"/>
    </row>
    <row r="33" spans="1:40" ht="15.75" customHeight="1" x14ac:dyDescent="0.3">
      <c r="A33" s="3">
        <f t="shared" si="6"/>
        <v>29</v>
      </c>
      <c r="B33" s="86" t="s">
        <v>293</v>
      </c>
      <c r="C33" s="86">
        <v>9692</v>
      </c>
      <c r="D33" s="87" t="s">
        <v>142</v>
      </c>
      <c r="E33" s="151">
        <f t="shared" si="0"/>
        <v>1</v>
      </c>
      <c r="F33" s="130" t="s">
        <v>342</v>
      </c>
      <c r="G33" s="93">
        <v>57087</v>
      </c>
      <c r="H33" s="94">
        <v>10679</v>
      </c>
      <c r="I33" s="94">
        <v>7245</v>
      </c>
      <c r="J33" s="64">
        <v>59554</v>
      </c>
      <c r="K33" s="64"/>
      <c r="L33" s="64"/>
      <c r="M33" s="64">
        <v>22639</v>
      </c>
      <c r="N33" s="64">
        <v>23535</v>
      </c>
      <c r="O33" s="64"/>
      <c r="P33" s="64"/>
      <c r="Q33" s="51">
        <f t="shared" si="1"/>
        <v>180739</v>
      </c>
      <c r="R33" s="9"/>
      <c r="S33" s="64">
        <v>32252</v>
      </c>
      <c r="T33" s="64">
        <v>7150</v>
      </c>
      <c r="U33" s="64">
        <v>3369</v>
      </c>
      <c r="V33" s="64">
        <v>7399</v>
      </c>
      <c r="W33" s="64">
        <v>74466</v>
      </c>
      <c r="X33" s="64">
        <v>6035</v>
      </c>
      <c r="Y33" s="64">
        <v>10327</v>
      </c>
      <c r="Z33" s="64">
        <v>6270</v>
      </c>
      <c r="AA33" s="64">
        <v>0</v>
      </c>
      <c r="AB33" s="83">
        <f t="shared" si="2"/>
        <v>147268</v>
      </c>
      <c r="AC33" s="51">
        <f t="shared" si="3"/>
        <v>33471</v>
      </c>
      <c r="AD33" s="39"/>
      <c r="AE33" s="64">
        <v>1520000</v>
      </c>
      <c r="AF33" s="64">
        <v>92425</v>
      </c>
      <c r="AG33" s="64">
        <v>541107</v>
      </c>
      <c r="AH33" s="64">
        <v>882</v>
      </c>
      <c r="AI33" s="51">
        <f t="shared" si="4"/>
        <v>2154414</v>
      </c>
      <c r="AJ33" s="64">
        <v>-5290</v>
      </c>
      <c r="AK33" s="51">
        <f t="shared" si="5"/>
        <v>2159704</v>
      </c>
      <c r="AL33" s="39"/>
      <c r="AM33" s="84"/>
      <c r="AN33" s="39"/>
    </row>
    <row r="34" spans="1:40" ht="15.75" customHeight="1" x14ac:dyDescent="0.3">
      <c r="A34" s="3">
        <f t="shared" si="6"/>
        <v>30</v>
      </c>
      <c r="B34" s="86" t="s">
        <v>293</v>
      </c>
      <c r="C34" s="86">
        <v>9648</v>
      </c>
      <c r="D34" s="87" t="s">
        <v>138</v>
      </c>
      <c r="E34" s="151">
        <f t="shared" si="0"/>
        <v>1</v>
      </c>
      <c r="F34" s="130" t="s">
        <v>342</v>
      </c>
      <c r="G34" s="93">
        <v>32543</v>
      </c>
      <c r="H34" s="94">
        <v>0</v>
      </c>
      <c r="I34" s="94">
        <v>358</v>
      </c>
      <c r="J34" s="64">
        <v>0</v>
      </c>
      <c r="K34" s="64">
        <v>0</v>
      </c>
      <c r="L34" s="64">
        <v>0</v>
      </c>
      <c r="M34" s="64">
        <v>13030</v>
      </c>
      <c r="N34" s="64">
        <v>1924</v>
      </c>
      <c r="O34" s="64">
        <v>359</v>
      </c>
      <c r="P34" s="64">
        <v>80</v>
      </c>
      <c r="Q34" s="51">
        <f t="shared" si="1"/>
        <v>48294</v>
      </c>
      <c r="R34" s="78"/>
      <c r="S34" s="64">
        <v>7572</v>
      </c>
      <c r="T34" s="64">
        <v>900</v>
      </c>
      <c r="U34" s="64">
        <v>500</v>
      </c>
      <c r="V34" s="64">
        <v>124</v>
      </c>
      <c r="W34" s="64">
        <v>8689</v>
      </c>
      <c r="X34" s="64">
        <v>5357</v>
      </c>
      <c r="Y34" s="64">
        <v>5500</v>
      </c>
      <c r="Z34" s="64">
        <v>545</v>
      </c>
      <c r="AA34" s="64"/>
      <c r="AB34" s="83">
        <f t="shared" si="2"/>
        <v>29187</v>
      </c>
      <c r="AC34" s="51">
        <f t="shared" si="3"/>
        <v>19107</v>
      </c>
      <c r="AD34" s="39"/>
      <c r="AE34" s="64">
        <v>1007547</v>
      </c>
      <c r="AF34" s="64">
        <v>0</v>
      </c>
      <c r="AG34" s="64">
        <v>87722</v>
      </c>
      <c r="AH34" s="64">
        <v>0</v>
      </c>
      <c r="AI34" s="51">
        <f t="shared" si="4"/>
        <v>1095269</v>
      </c>
      <c r="AJ34" s="64">
        <v>848</v>
      </c>
      <c r="AK34" s="51">
        <f t="shared" si="5"/>
        <v>1094421</v>
      </c>
      <c r="AL34" s="39"/>
      <c r="AM34" s="84"/>
      <c r="AN34" s="39"/>
    </row>
    <row r="35" spans="1:40" ht="15.75" customHeight="1" x14ac:dyDescent="0.3">
      <c r="A35" s="3">
        <f t="shared" si="6"/>
        <v>31</v>
      </c>
      <c r="B35" s="86" t="s">
        <v>293</v>
      </c>
      <c r="C35" s="86">
        <v>9743</v>
      </c>
      <c r="D35" s="87" t="s">
        <v>159</v>
      </c>
      <c r="E35" s="151">
        <f t="shared" si="0"/>
        <v>1</v>
      </c>
      <c r="F35" s="130" t="s">
        <v>342</v>
      </c>
      <c r="G35" s="93">
        <v>59442</v>
      </c>
      <c r="H35" s="94">
        <v>490</v>
      </c>
      <c r="I35" s="94">
        <v>1126</v>
      </c>
      <c r="J35" s="64"/>
      <c r="K35" s="64">
        <v>0</v>
      </c>
      <c r="L35" s="64">
        <v>2000</v>
      </c>
      <c r="M35" s="64">
        <v>6490</v>
      </c>
      <c r="N35" s="64">
        <v>10781</v>
      </c>
      <c r="O35" s="64">
        <v>8237</v>
      </c>
      <c r="P35" s="64">
        <v>15</v>
      </c>
      <c r="Q35" s="51">
        <f t="shared" si="1"/>
        <v>88581</v>
      </c>
      <c r="R35" s="9"/>
      <c r="S35" s="64">
        <v>22398</v>
      </c>
      <c r="T35" s="64">
        <v>1870</v>
      </c>
      <c r="U35" s="64">
        <v>26779</v>
      </c>
      <c r="V35" s="64">
        <v>2352</v>
      </c>
      <c r="W35" s="64">
        <v>18189</v>
      </c>
      <c r="X35" s="64">
        <v>13816</v>
      </c>
      <c r="Y35" s="64">
        <v>1100</v>
      </c>
      <c r="Z35" s="64">
        <v>1167</v>
      </c>
      <c r="AA35" s="64">
        <v>1691</v>
      </c>
      <c r="AB35" s="83">
        <f t="shared" si="2"/>
        <v>89362</v>
      </c>
      <c r="AC35" s="51">
        <f t="shared" si="3"/>
        <v>-781</v>
      </c>
      <c r="AD35" s="39"/>
      <c r="AE35" s="64">
        <v>1205000</v>
      </c>
      <c r="AF35" s="64">
        <v>82051</v>
      </c>
      <c r="AG35" s="64">
        <v>352007</v>
      </c>
      <c r="AH35" s="64">
        <v>0</v>
      </c>
      <c r="AI35" s="51">
        <f t="shared" si="4"/>
        <v>1639058</v>
      </c>
      <c r="AJ35" s="64">
        <v>0</v>
      </c>
      <c r="AK35" s="51">
        <f t="shared" si="5"/>
        <v>1639058</v>
      </c>
      <c r="AL35" s="39"/>
      <c r="AM35" s="84"/>
      <c r="AN35" s="39"/>
    </row>
    <row r="36" spans="1:40" ht="15.75" customHeight="1" x14ac:dyDescent="0.3">
      <c r="A36" s="3">
        <f t="shared" si="6"/>
        <v>32</v>
      </c>
      <c r="B36" s="86" t="s">
        <v>293</v>
      </c>
      <c r="C36" s="86">
        <v>9714</v>
      </c>
      <c r="D36" s="87" t="s">
        <v>319</v>
      </c>
      <c r="E36" s="151">
        <f t="shared" si="0"/>
        <v>1</v>
      </c>
      <c r="F36" s="130" t="s">
        <v>342</v>
      </c>
      <c r="G36" s="93">
        <v>75084</v>
      </c>
      <c r="H36" s="94"/>
      <c r="I36" s="94">
        <v>0</v>
      </c>
      <c r="J36" s="94">
        <v>0</v>
      </c>
      <c r="K36" s="94">
        <v>17500</v>
      </c>
      <c r="L36" s="94">
        <v>2000</v>
      </c>
      <c r="M36" s="94">
        <v>13348</v>
      </c>
      <c r="N36" s="94">
        <v>29147</v>
      </c>
      <c r="O36" s="94"/>
      <c r="P36" s="94">
        <v>9612</v>
      </c>
      <c r="Q36" s="51">
        <f t="shared" si="1"/>
        <v>146691</v>
      </c>
      <c r="R36" s="9"/>
      <c r="S36" s="64">
        <v>73266</v>
      </c>
      <c r="T36" s="64"/>
      <c r="U36" s="64"/>
      <c r="V36" s="64">
        <v>10856</v>
      </c>
      <c r="W36" s="64">
        <v>42426</v>
      </c>
      <c r="X36" s="64">
        <v>3703</v>
      </c>
      <c r="Y36" s="64">
        <v>8879</v>
      </c>
      <c r="Z36" s="64">
        <v>173</v>
      </c>
      <c r="AA36" s="64"/>
      <c r="AB36" s="83">
        <f t="shared" si="2"/>
        <v>139303</v>
      </c>
      <c r="AC36" s="51">
        <f t="shared" si="3"/>
        <v>7388</v>
      </c>
      <c r="AD36" s="39"/>
      <c r="AE36" s="64">
        <v>1090342</v>
      </c>
      <c r="AF36" s="64">
        <v>0</v>
      </c>
      <c r="AG36" s="64">
        <v>261241</v>
      </c>
      <c r="AH36" s="64">
        <v>0</v>
      </c>
      <c r="AI36" s="51">
        <f t="shared" si="4"/>
        <v>1351583</v>
      </c>
      <c r="AJ36" s="64">
        <v>3375</v>
      </c>
      <c r="AK36" s="51">
        <f t="shared" si="5"/>
        <v>1348208</v>
      </c>
      <c r="AL36" s="39"/>
      <c r="AM36" s="84"/>
      <c r="AN36" s="39"/>
    </row>
    <row r="37" spans="1:40" ht="15.75" customHeight="1" x14ac:dyDescent="0.3">
      <c r="A37" s="3">
        <f t="shared" si="6"/>
        <v>33</v>
      </c>
      <c r="B37" s="86" t="s">
        <v>293</v>
      </c>
      <c r="C37" s="86">
        <v>18929</v>
      </c>
      <c r="D37" s="87" t="s">
        <v>307</v>
      </c>
      <c r="E37" s="151">
        <f t="shared" si="0"/>
        <v>1</v>
      </c>
      <c r="F37" s="130" t="s">
        <v>342</v>
      </c>
      <c r="G37" s="93">
        <v>175598</v>
      </c>
      <c r="H37" s="94"/>
      <c r="I37" s="94"/>
      <c r="J37" s="64"/>
      <c r="K37" s="64">
        <v>30000</v>
      </c>
      <c r="L37" s="64"/>
      <c r="M37" s="64">
        <v>30196</v>
      </c>
      <c r="N37" s="64">
        <v>92</v>
      </c>
      <c r="O37" s="64">
        <v>49496</v>
      </c>
      <c r="P37" s="64">
        <v>7058</v>
      </c>
      <c r="Q37" s="51">
        <f t="shared" si="1"/>
        <v>292440</v>
      </c>
      <c r="R37" s="9"/>
      <c r="S37" s="64">
        <v>152049</v>
      </c>
      <c r="T37" s="64">
        <v>28192</v>
      </c>
      <c r="U37" s="64">
        <v>10408</v>
      </c>
      <c r="V37" s="64">
        <v>23226</v>
      </c>
      <c r="W37" s="64">
        <v>54258</v>
      </c>
      <c r="X37" s="64">
        <v>44854</v>
      </c>
      <c r="Y37" s="64">
        <v>414</v>
      </c>
      <c r="Z37" s="64"/>
      <c r="AA37" s="64"/>
      <c r="AB37" s="83">
        <f t="shared" si="2"/>
        <v>313401</v>
      </c>
      <c r="AC37" s="51">
        <f t="shared" si="3"/>
        <v>-20961</v>
      </c>
      <c r="AD37" s="39"/>
      <c r="AE37" s="64">
        <v>5643948</v>
      </c>
      <c r="AF37" s="64">
        <v>78277</v>
      </c>
      <c r="AG37" s="64">
        <v>1428050</v>
      </c>
      <c r="AH37" s="64">
        <v>117687</v>
      </c>
      <c r="AI37" s="51">
        <f t="shared" si="4"/>
        <v>7267962</v>
      </c>
      <c r="AJ37" s="64">
        <v>430107</v>
      </c>
      <c r="AK37" s="51">
        <f t="shared" si="5"/>
        <v>6837855</v>
      </c>
      <c r="AL37" s="39"/>
      <c r="AM37" s="84"/>
      <c r="AN37" s="39"/>
    </row>
    <row r="38" spans="1:40" ht="16.5" customHeight="1" x14ac:dyDescent="0.3">
      <c r="A38" s="3">
        <f t="shared" si="6"/>
        <v>34</v>
      </c>
      <c r="B38" s="86" t="s">
        <v>293</v>
      </c>
      <c r="C38" s="86">
        <v>16724</v>
      </c>
      <c r="D38" s="87" t="s">
        <v>277</v>
      </c>
      <c r="E38" s="151">
        <f t="shared" si="0"/>
        <v>1</v>
      </c>
      <c r="F38" s="130" t="s">
        <v>342</v>
      </c>
      <c r="G38" s="93">
        <v>159743</v>
      </c>
      <c r="H38" s="94">
        <v>9366</v>
      </c>
      <c r="I38" s="94">
        <v>1026</v>
      </c>
      <c r="J38" s="64">
        <v>0</v>
      </c>
      <c r="K38" s="64">
        <v>3042</v>
      </c>
      <c r="L38" s="64">
        <v>8917</v>
      </c>
      <c r="M38" s="64">
        <v>6648</v>
      </c>
      <c r="N38" s="64">
        <v>109556</v>
      </c>
      <c r="O38" s="64">
        <v>21535</v>
      </c>
      <c r="P38" s="64">
        <v>5070</v>
      </c>
      <c r="Q38" s="51">
        <f t="shared" si="1"/>
        <v>324903</v>
      </c>
      <c r="R38" s="9"/>
      <c r="S38" s="64">
        <v>165493</v>
      </c>
      <c r="T38" s="64"/>
      <c r="U38" s="64">
        <v>12643</v>
      </c>
      <c r="V38" s="64">
        <v>34668</v>
      </c>
      <c r="W38" s="64">
        <v>110477</v>
      </c>
      <c r="X38" s="64">
        <v>70451</v>
      </c>
      <c r="Y38" s="64">
        <v>24024</v>
      </c>
      <c r="Z38" s="64">
        <v>2316</v>
      </c>
      <c r="AA38" s="64">
        <v>5000</v>
      </c>
      <c r="AB38" s="83">
        <f t="shared" si="2"/>
        <v>425072</v>
      </c>
      <c r="AC38" s="51">
        <f t="shared" si="3"/>
        <v>-100169</v>
      </c>
      <c r="AD38" s="39"/>
      <c r="AE38" s="64">
        <v>2237848</v>
      </c>
      <c r="AF38" s="64">
        <v>29354</v>
      </c>
      <c r="AG38" s="64">
        <v>3522931</v>
      </c>
      <c r="AH38" s="64"/>
      <c r="AI38" s="51">
        <f t="shared" si="4"/>
        <v>5790133</v>
      </c>
      <c r="AJ38" s="64">
        <v>47349</v>
      </c>
      <c r="AK38" s="51">
        <f t="shared" si="5"/>
        <v>5742784</v>
      </c>
      <c r="AL38" s="39"/>
      <c r="AM38" s="84"/>
      <c r="AN38" s="39"/>
    </row>
    <row r="39" spans="1:40" ht="16.5" customHeight="1" x14ac:dyDescent="0.3">
      <c r="A39" s="3">
        <f t="shared" si="6"/>
        <v>35</v>
      </c>
      <c r="B39" s="86" t="s">
        <v>293</v>
      </c>
      <c r="C39" s="86">
        <v>9696</v>
      </c>
      <c r="D39" s="87" t="s">
        <v>143</v>
      </c>
      <c r="E39" s="151">
        <f t="shared" si="0"/>
        <v>1</v>
      </c>
      <c r="F39" s="130" t="s">
        <v>342</v>
      </c>
      <c r="G39" s="93">
        <v>6645</v>
      </c>
      <c r="H39" s="94"/>
      <c r="I39" s="94"/>
      <c r="J39" s="64">
        <v>0</v>
      </c>
      <c r="K39" s="64">
        <v>0</v>
      </c>
      <c r="L39" s="64">
        <v>0</v>
      </c>
      <c r="M39" s="64">
        <v>190</v>
      </c>
      <c r="N39" s="64">
        <v>8325</v>
      </c>
      <c r="O39" s="64">
        <v>256</v>
      </c>
      <c r="P39" s="64">
        <v>2005</v>
      </c>
      <c r="Q39" s="51">
        <f t="shared" si="1"/>
        <v>17421</v>
      </c>
      <c r="R39" s="9"/>
      <c r="S39" s="64">
        <v>20200</v>
      </c>
      <c r="T39" s="64">
        <v>0</v>
      </c>
      <c r="U39" s="64"/>
      <c r="V39" s="64">
        <v>0</v>
      </c>
      <c r="W39" s="64">
        <v>4243</v>
      </c>
      <c r="X39" s="64">
        <v>2768</v>
      </c>
      <c r="Y39" s="64">
        <v>250</v>
      </c>
      <c r="Z39" s="64">
        <v>462</v>
      </c>
      <c r="AA39" s="64">
        <v>118</v>
      </c>
      <c r="AB39" s="83">
        <f t="shared" si="2"/>
        <v>28041</v>
      </c>
      <c r="AC39" s="51">
        <f t="shared" si="3"/>
        <v>-10620</v>
      </c>
      <c r="AD39" s="39"/>
      <c r="AE39" s="64">
        <v>215000</v>
      </c>
      <c r="AF39" s="64">
        <v>6000</v>
      </c>
      <c r="AG39" s="64">
        <v>324645</v>
      </c>
      <c r="AH39" s="64">
        <v>0</v>
      </c>
      <c r="AI39" s="51">
        <f t="shared" si="4"/>
        <v>545645</v>
      </c>
      <c r="AJ39" s="64">
        <v>0</v>
      </c>
      <c r="AK39" s="51">
        <f t="shared" si="5"/>
        <v>545645</v>
      </c>
      <c r="AL39" s="39"/>
      <c r="AM39" s="84"/>
      <c r="AN39" s="39"/>
    </row>
    <row r="40" spans="1:40" ht="16.5" customHeight="1" x14ac:dyDescent="0.3">
      <c r="A40" s="3">
        <f t="shared" si="6"/>
        <v>36</v>
      </c>
      <c r="B40" s="86"/>
      <c r="C40" s="86">
        <v>9750</v>
      </c>
      <c r="D40" s="87" t="s">
        <v>160</v>
      </c>
      <c r="E40" s="151">
        <f t="shared" si="0"/>
        <v>1</v>
      </c>
      <c r="F40" s="130" t="s">
        <v>342</v>
      </c>
      <c r="G40" s="93">
        <v>71765</v>
      </c>
      <c r="H40" s="94">
        <v>0</v>
      </c>
      <c r="I40" s="94">
        <v>2250</v>
      </c>
      <c r="J40" s="64">
        <v>0</v>
      </c>
      <c r="K40" s="64">
        <v>2488</v>
      </c>
      <c r="L40" s="64"/>
      <c r="M40" s="64">
        <v>2073</v>
      </c>
      <c r="N40" s="64">
        <v>13171</v>
      </c>
      <c r="O40" s="64">
        <v>5907</v>
      </c>
      <c r="P40" s="64">
        <v>507</v>
      </c>
      <c r="Q40" s="51">
        <f t="shared" si="1"/>
        <v>98161</v>
      </c>
      <c r="R40" s="9"/>
      <c r="S40" s="64">
        <v>59178</v>
      </c>
      <c r="T40" s="64">
        <v>15300</v>
      </c>
      <c r="U40" s="64">
        <v>3465</v>
      </c>
      <c r="V40" s="64">
        <v>659</v>
      </c>
      <c r="W40" s="64">
        <v>14147</v>
      </c>
      <c r="X40" s="64">
        <v>17528</v>
      </c>
      <c r="Y40" s="64">
        <v>2291</v>
      </c>
      <c r="Z40" s="64">
        <v>975</v>
      </c>
      <c r="AA40" s="64">
        <v>2500</v>
      </c>
      <c r="AB40" s="83">
        <f t="shared" ref="AB40" si="7">SUM(S40:AA40)</f>
        <v>116043</v>
      </c>
      <c r="AC40" s="51">
        <f t="shared" ref="AC40:AC41" si="8">+Q40-AB40</f>
        <v>-17882</v>
      </c>
      <c r="AD40" s="39"/>
      <c r="AE40" s="64">
        <v>690000</v>
      </c>
      <c r="AF40" s="64">
        <v>0</v>
      </c>
      <c r="AG40" s="64">
        <v>420456</v>
      </c>
      <c r="AH40" s="64">
        <v>864</v>
      </c>
      <c r="AI40" s="51">
        <f t="shared" si="4"/>
        <v>1111320</v>
      </c>
      <c r="AJ40" s="64">
        <v>2730</v>
      </c>
      <c r="AK40" s="51">
        <f t="shared" si="5"/>
        <v>1108590</v>
      </c>
      <c r="AL40" s="39"/>
      <c r="AM40" s="84"/>
      <c r="AN40" s="39"/>
    </row>
    <row r="41" spans="1:40" s="7" customFormat="1" ht="16.5" customHeight="1" x14ac:dyDescent="0.3">
      <c r="A41" s="196" t="s">
        <v>332</v>
      </c>
      <c r="B41" s="197"/>
      <c r="C41" s="197"/>
      <c r="D41" s="197"/>
      <c r="E41" s="151" t="str">
        <f t="shared" si="0"/>
        <v xml:space="preserve"> </v>
      </c>
      <c r="F41" s="131"/>
      <c r="G41" s="107">
        <f>SUM(G5:G40)</f>
        <v>4158592</v>
      </c>
      <c r="H41" s="107">
        <f t="shared" ref="H41:P41" si="9">SUM(H5:H40)</f>
        <v>84037</v>
      </c>
      <c r="I41" s="107">
        <f t="shared" si="9"/>
        <v>444494</v>
      </c>
      <c r="J41" s="107">
        <f t="shared" si="9"/>
        <v>744568</v>
      </c>
      <c r="K41" s="107">
        <f t="shared" si="9"/>
        <v>320023</v>
      </c>
      <c r="L41" s="107">
        <f t="shared" si="9"/>
        <v>83876</v>
      </c>
      <c r="M41" s="107">
        <f t="shared" si="9"/>
        <v>1046082</v>
      </c>
      <c r="N41" s="107">
        <f t="shared" si="9"/>
        <v>972434</v>
      </c>
      <c r="O41" s="107">
        <f t="shared" si="9"/>
        <v>251249</v>
      </c>
      <c r="P41" s="107">
        <f t="shared" si="9"/>
        <v>250154</v>
      </c>
      <c r="Q41" s="51">
        <f>SUM(Q5:Q40)</f>
        <v>8355509</v>
      </c>
      <c r="R41" s="31"/>
      <c r="S41" s="108">
        <f>SUM(S5:S40)</f>
        <v>1872447</v>
      </c>
      <c r="T41" s="108">
        <f t="shared" ref="T41:AA41" si="10">SUM(T5:T40)</f>
        <v>325589</v>
      </c>
      <c r="U41" s="108">
        <f t="shared" si="10"/>
        <v>194660</v>
      </c>
      <c r="V41" s="108">
        <f t="shared" si="10"/>
        <v>1211566</v>
      </c>
      <c r="W41" s="108">
        <f t="shared" si="10"/>
        <v>1727396</v>
      </c>
      <c r="X41" s="108">
        <f t="shared" si="10"/>
        <v>925140</v>
      </c>
      <c r="Y41" s="108">
        <f t="shared" si="10"/>
        <v>778559</v>
      </c>
      <c r="Z41" s="108">
        <f t="shared" si="10"/>
        <v>129771</v>
      </c>
      <c r="AA41" s="108">
        <f t="shared" si="10"/>
        <v>333134</v>
      </c>
      <c r="AB41" s="83">
        <f>SUM(AB5:AB40)</f>
        <v>7498262</v>
      </c>
      <c r="AC41" s="51">
        <f t="shared" si="8"/>
        <v>857247</v>
      </c>
      <c r="AD41" s="35"/>
      <c r="AE41" s="107">
        <f>SUM(AE5:AE40)</f>
        <v>63629169</v>
      </c>
      <c r="AF41" s="107">
        <f t="shared" ref="AF41:AH41" si="11">SUM(AF5:AF40)</f>
        <v>6234406</v>
      </c>
      <c r="AG41" s="107">
        <f t="shared" si="11"/>
        <v>27766760</v>
      </c>
      <c r="AH41" s="107">
        <f t="shared" si="11"/>
        <v>1844630</v>
      </c>
      <c r="AI41" s="51">
        <f>SUM(AI5:AI40)</f>
        <v>99474965</v>
      </c>
      <c r="AJ41" s="107">
        <f>SUM(AJ5:AJ40)</f>
        <v>15331502</v>
      </c>
      <c r="AK41" s="51">
        <f>SUM(AK5:AK40)</f>
        <v>84143463</v>
      </c>
      <c r="AL41" s="77"/>
      <c r="AM41" s="85"/>
    </row>
    <row r="42" spans="1:40" s="7" customFormat="1" ht="16.5" customHeight="1" x14ac:dyDescent="0.3">
      <c r="A42" s="196" t="s">
        <v>323</v>
      </c>
      <c r="B42" s="197"/>
      <c r="C42" s="197"/>
      <c r="D42" s="197"/>
      <c r="E42" s="151" t="str">
        <f t="shared" si="0"/>
        <v xml:space="preserve"> </v>
      </c>
      <c r="F42" s="117"/>
      <c r="G42" s="111">
        <v>4080420</v>
      </c>
      <c r="H42" s="111">
        <v>81840.5</v>
      </c>
      <c r="I42" s="111">
        <v>423827</v>
      </c>
      <c r="J42" s="111">
        <v>224431</v>
      </c>
      <c r="K42" s="111">
        <v>195938</v>
      </c>
      <c r="L42" s="111">
        <v>187065</v>
      </c>
      <c r="M42" s="111">
        <v>1063769</v>
      </c>
      <c r="N42" s="111">
        <v>1061055</v>
      </c>
      <c r="O42" s="111">
        <v>248377</v>
      </c>
      <c r="P42" s="111">
        <v>98203</v>
      </c>
      <c r="Q42" s="51">
        <v>7664925.5</v>
      </c>
      <c r="R42" s="92"/>
      <c r="S42" s="112">
        <v>1810345</v>
      </c>
      <c r="T42" s="111">
        <v>312395</v>
      </c>
      <c r="U42" s="111">
        <v>235979</v>
      </c>
      <c r="V42" s="111">
        <v>1200145</v>
      </c>
      <c r="W42" s="111">
        <v>1410209</v>
      </c>
      <c r="X42" s="111">
        <v>830813</v>
      </c>
      <c r="Y42" s="111">
        <v>601975</v>
      </c>
      <c r="Z42" s="111">
        <v>156940</v>
      </c>
      <c r="AA42" s="111">
        <v>289925</v>
      </c>
      <c r="AB42" s="83">
        <v>6848726</v>
      </c>
      <c r="AC42" s="51">
        <v>816199.5</v>
      </c>
      <c r="AD42" s="97"/>
      <c r="AE42" s="112">
        <v>65568730</v>
      </c>
      <c r="AF42" s="112">
        <v>3263635</v>
      </c>
      <c r="AG42" s="112">
        <v>28339447</v>
      </c>
      <c r="AH42" s="112">
        <v>1799630</v>
      </c>
      <c r="AI42" s="83">
        <v>98971442</v>
      </c>
      <c r="AJ42" s="111">
        <v>18577033</v>
      </c>
      <c r="AK42" s="83">
        <v>80394409</v>
      </c>
      <c r="AL42" s="77"/>
      <c r="AM42" s="97"/>
      <c r="AN42" s="97"/>
    </row>
    <row r="43" spans="1:40" s="7" customFormat="1" ht="16.5" customHeight="1" x14ac:dyDescent="0.3">
      <c r="A43" s="198" t="s">
        <v>333</v>
      </c>
      <c r="B43" s="199"/>
      <c r="C43" s="199"/>
      <c r="D43" s="199"/>
      <c r="E43" s="151" t="str">
        <f t="shared" si="0"/>
        <v xml:space="preserve"> </v>
      </c>
      <c r="F43" s="73"/>
      <c r="G43" s="109">
        <f t="shared" ref="G43:AJ43" si="12">+G41/G42</f>
        <v>1.0191578317918253</v>
      </c>
      <c r="H43" s="110">
        <f t="shared" si="12"/>
        <v>1.0268387900855933</v>
      </c>
      <c r="I43" s="110">
        <f t="shared" si="12"/>
        <v>1.0487628206791921</v>
      </c>
      <c r="J43" s="40">
        <f t="shared" si="12"/>
        <v>3.3175809045987408</v>
      </c>
      <c r="K43" s="40">
        <f t="shared" si="12"/>
        <v>1.6332870601925098</v>
      </c>
      <c r="L43" s="40">
        <f t="shared" si="12"/>
        <v>0.44837890572795552</v>
      </c>
      <c r="M43" s="40">
        <f t="shared" si="12"/>
        <v>0.98337326994864482</v>
      </c>
      <c r="N43" s="40">
        <f t="shared" si="12"/>
        <v>0.91647841063846835</v>
      </c>
      <c r="O43" s="40">
        <f t="shared" si="12"/>
        <v>1.0115630674337801</v>
      </c>
      <c r="P43" s="40">
        <f t="shared" si="12"/>
        <v>2.5473152551347717</v>
      </c>
      <c r="Q43" s="52">
        <f t="shared" si="12"/>
        <v>1.0900965704102408</v>
      </c>
      <c r="R43" s="79"/>
      <c r="S43" s="40">
        <f t="shared" si="12"/>
        <v>1.0343039586377183</v>
      </c>
      <c r="T43" s="40">
        <f t="shared" si="12"/>
        <v>1.0422349909569615</v>
      </c>
      <c r="U43" s="40"/>
      <c r="V43" s="40">
        <f t="shared" si="12"/>
        <v>1.0095163501076954</v>
      </c>
      <c r="W43" s="40">
        <f t="shared" si="12"/>
        <v>1.224921979649825</v>
      </c>
      <c r="X43" s="40">
        <f t="shared" si="12"/>
        <v>1.113535777605791</v>
      </c>
      <c r="Y43" s="40">
        <f t="shared" si="12"/>
        <v>1.2933410855932554</v>
      </c>
      <c r="Z43" s="40">
        <v>0</v>
      </c>
      <c r="AA43" s="40">
        <f t="shared" si="12"/>
        <v>1.1490350952832629</v>
      </c>
      <c r="AB43" s="147">
        <f>+AB41/AB42</f>
        <v>1.0948404126548499</v>
      </c>
      <c r="AC43" s="147">
        <f>+AC41/AC42*-1</f>
        <v>-1.0502910134103243</v>
      </c>
      <c r="AD43" s="37"/>
      <c r="AE43" s="40">
        <f t="shared" si="12"/>
        <v>0.97041942096484102</v>
      </c>
      <c r="AF43" s="66">
        <f t="shared" si="12"/>
        <v>1.910264475040867</v>
      </c>
      <c r="AG43" s="40">
        <f t="shared" si="12"/>
        <v>0.97979187808428303</v>
      </c>
      <c r="AH43" s="40">
        <f t="shared" si="12"/>
        <v>1.0250051399454332</v>
      </c>
      <c r="AI43" s="52">
        <f>+AI41/AI42</f>
        <v>1.005087558489852</v>
      </c>
      <c r="AJ43" s="40">
        <f t="shared" si="12"/>
        <v>0.82529336089352912</v>
      </c>
      <c r="AK43" s="52">
        <f>+AK41/AK42</f>
        <v>1.0466332677437806</v>
      </c>
      <c r="AL43" s="77"/>
    </row>
    <row r="44" spans="1:40" ht="16.5" customHeight="1" x14ac:dyDescent="0.3">
      <c r="B44" s="86"/>
      <c r="C44" s="86"/>
      <c r="D44" s="87"/>
      <c r="E44" s="87" t="str">
        <f t="shared" si="0"/>
        <v xml:space="preserve"> </v>
      </c>
      <c r="F44" s="86"/>
      <c r="G44" s="88"/>
      <c r="U44"/>
      <c r="V44"/>
      <c r="W44"/>
      <c r="X44"/>
      <c r="Y44"/>
      <c r="Z44"/>
      <c r="AA44"/>
      <c r="AD44" s="47"/>
    </row>
    <row r="45" spans="1:40" ht="16.5" customHeight="1" x14ac:dyDescent="0.25">
      <c r="B45" s="86"/>
      <c r="C45" s="86"/>
      <c r="D45" s="87"/>
      <c r="E45" s="87" t="str">
        <f t="shared" si="0"/>
        <v xml:space="preserve"> </v>
      </c>
      <c r="F45" s="86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</row>
    <row r="46" spans="1:40" ht="16.5" customHeight="1" x14ac:dyDescent="0.3">
      <c r="B46" s="86"/>
      <c r="C46" s="86"/>
      <c r="D46" s="149" t="s">
        <v>334</v>
      </c>
      <c r="E46" s="149"/>
      <c r="F46" s="35">
        <f>SUM(E5:E40)</f>
        <v>30</v>
      </c>
      <c r="G46" s="88"/>
      <c r="U46"/>
      <c r="V46" s="95"/>
      <c r="W46"/>
      <c r="X46"/>
      <c r="Y46"/>
      <c r="Z46"/>
      <c r="AA46"/>
    </row>
    <row r="47" spans="1:40" x14ac:dyDescent="0.3">
      <c r="B47" s="86"/>
      <c r="C47" s="86"/>
      <c r="D47" s="149" t="s">
        <v>325</v>
      </c>
      <c r="E47" s="149"/>
      <c r="F47" s="150">
        <f>+F46/A40</f>
        <v>0.83333333333333337</v>
      </c>
      <c r="G47" s="88"/>
      <c r="U47"/>
      <c r="V47" s="95"/>
      <c r="W47"/>
      <c r="X47"/>
      <c r="Y47"/>
      <c r="Z47"/>
      <c r="AA47"/>
    </row>
    <row r="48" spans="1:40" x14ac:dyDescent="0.3">
      <c r="B48" s="86"/>
      <c r="C48" s="86"/>
      <c r="D48" s="87"/>
      <c r="E48" s="87" t="str">
        <f t="shared" ref="E48:E66" si="13">IF(F48="Y",1," ")</f>
        <v xml:space="preserve"> </v>
      </c>
      <c r="F48" s="86"/>
      <c r="G48" s="88"/>
      <c r="U48"/>
      <c r="V48" s="95"/>
      <c r="W48"/>
      <c r="X48"/>
      <c r="Y48"/>
      <c r="Z48"/>
      <c r="AA48"/>
    </row>
    <row r="49" spans="2:27" x14ac:dyDescent="0.3">
      <c r="B49" s="86"/>
      <c r="C49" s="86"/>
      <c r="D49" s="87"/>
      <c r="E49" s="87" t="str">
        <f t="shared" si="13"/>
        <v xml:space="preserve"> </v>
      </c>
      <c r="F49" s="86"/>
      <c r="G49" s="88"/>
      <c r="U49"/>
      <c r="V49"/>
      <c r="W49"/>
      <c r="X49"/>
      <c r="Y49"/>
      <c r="Z49"/>
      <c r="AA49"/>
    </row>
    <row r="50" spans="2:27" x14ac:dyDescent="0.3">
      <c r="B50" s="86"/>
      <c r="C50" s="86"/>
      <c r="D50" s="87"/>
      <c r="E50" s="87" t="str">
        <f t="shared" si="13"/>
        <v xml:space="preserve"> </v>
      </c>
      <c r="F50" s="86"/>
      <c r="G50" s="88"/>
      <c r="U50"/>
      <c r="V50"/>
      <c r="W50"/>
      <c r="X50"/>
      <c r="Y50"/>
      <c r="Z50"/>
      <c r="AA50"/>
    </row>
    <row r="51" spans="2:27" x14ac:dyDescent="0.3">
      <c r="B51" s="86"/>
      <c r="C51" s="86"/>
      <c r="D51" s="87"/>
      <c r="E51" s="87" t="str">
        <f t="shared" si="13"/>
        <v xml:space="preserve"> </v>
      </c>
      <c r="F51" s="86"/>
      <c r="G51" s="88"/>
      <c r="U51"/>
      <c r="V51"/>
      <c r="W51"/>
      <c r="X51"/>
      <c r="Y51"/>
      <c r="Z51"/>
      <c r="AA51"/>
    </row>
    <row r="52" spans="2:27" x14ac:dyDescent="0.3">
      <c r="B52" s="86"/>
      <c r="C52" s="86"/>
      <c r="D52" s="87"/>
      <c r="E52" s="87" t="str">
        <f t="shared" si="13"/>
        <v xml:space="preserve"> </v>
      </c>
      <c r="F52" s="86"/>
      <c r="G52" s="88"/>
      <c r="U52"/>
      <c r="V52"/>
      <c r="W52"/>
      <c r="X52"/>
      <c r="Y52"/>
      <c r="Z52"/>
      <c r="AA52"/>
    </row>
    <row r="53" spans="2:27" x14ac:dyDescent="0.3">
      <c r="B53" s="86"/>
      <c r="C53" s="86"/>
      <c r="D53" s="87"/>
      <c r="E53" s="87" t="str">
        <f t="shared" si="13"/>
        <v xml:space="preserve"> </v>
      </c>
      <c r="F53" s="86"/>
      <c r="G53" s="88"/>
      <c r="U53"/>
      <c r="V53"/>
      <c r="W53"/>
      <c r="X53"/>
      <c r="Y53"/>
      <c r="Z53"/>
      <c r="AA53"/>
    </row>
    <row r="54" spans="2:27" x14ac:dyDescent="0.3">
      <c r="B54" s="86"/>
      <c r="C54" s="86"/>
      <c r="D54" s="87"/>
      <c r="E54" s="87" t="str">
        <f t="shared" si="13"/>
        <v xml:space="preserve"> </v>
      </c>
      <c r="F54" s="86"/>
      <c r="G54" s="88"/>
      <c r="U54"/>
      <c r="V54"/>
      <c r="W54"/>
      <c r="X54"/>
      <c r="Y54"/>
      <c r="Z54"/>
      <c r="AA54"/>
    </row>
    <row r="55" spans="2:27" x14ac:dyDescent="0.3">
      <c r="B55" s="86"/>
      <c r="C55" s="86"/>
      <c r="D55" s="87"/>
      <c r="E55" s="87" t="str">
        <f t="shared" si="13"/>
        <v xml:space="preserve"> </v>
      </c>
      <c r="F55" s="86"/>
      <c r="G55" s="88"/>
      <c r="U55"/>
      <c r="V55"/>
      <c r="W55"/>
      <c r="X55"/>
      <c r="Y55"/>
      <c r="Z55"/>
      <c r="AA55"/>
    </row>
    <row r="56" spans="2:27" x14ac:dyDescent="0.3">
      <c r="B56" s="86"/>
      <c r="C56" s="86"/>
      <c r="D56" s="87"/>
      <c r="E56" s="87" t="str">
        <f t="shared" si="13"/>
        <v xml:space="preserve"> </v>
      </c>
      <c r="F56" s="86"/>
      <c r="G56" s="88"/>
      <c r="U56"/>
      <c r="V56"/>
      <c r="W56"/>
      <c r="X56"/>
      <c r="Y56"/>
      <c r="Z56"/>
      <c r="AA56"/>
    </row>
    <row r="57" spans="2:27" x14ac:dyDescent="0.3">
      <c r="B57" s="86"/>
      <c r="C57" s="86"/>
      <c r="D57" s="87"/>
      <c r="E57" s="87" t="str">
        <f t="shared" si="13"/>
        <v xml:space="preserve"> </v>
      </c>
      <c r="F57" s="86"/>
      <c r="G57" s="88"/>
      <c r="U57"/>
      <c r="V57"/>
      <c r="W57"/>
      <c r="X57"/>
      <c r="Y57"/>
      <c r="Z57"/>
      <c r="AA57"/>
    </row>
    <row r="58" spans="2:27" x14ac:dyDescent="0.3">
      <c r="B58" s="86"/>
      <c r="C58" s="86"/>
      <c r="D58" s="87"/>
      <c r="E58" s="87" t="str">
        <f t="shared" si="13"/>
        <v xml:space="preserve"> </v>
      </c>
      <c r="F58" s="86"/>
      <c r="G58" s="88"/>
      <c r="U58"/>
      <c r="V58"/>
      <c r="W58"/>
      <c r="X58"/>
      <c r="Y58"/>
      <c r="Z58"/>
      <c r="AA58"/>
    </row>
    <row r="59" spans="2:27" x14ac:dyDescent="0.3">
      <c r="B59" s="86"/>
      <c r="C59" s="86"/>
      <c r="D59" s="87"/>
      <c r="E59" s="87" t="str">
        <f t="shared" si="13"/>
        <v xml:space="preserve"> </v>
      </c>
      <c r="F59" s="86"/>
      <c r="G59" s="88"/>
      <c r="U59"/>
      <c r="V59"/>
      <c r="W59"/>
      <c r="X59"/>
      <c r="Y59"/>
      <c r="Z59"/>
      <c r="AA59"/>
    </row>
    <row r="60" spans="2:27" x14ac:dyDescent="0.3">
      <c r="B60" s="86"/>
      <c r="C60" s="86"/>
      <c r="D60" s="87"/>
      <c r="E60" s="87" t="str">
        <f t="shared" si="13"/>
        <v xml:space="preserve"> </v>
      </c>
      <c r="F60" s="86"/>
      <c r="G60" s="88"/>
      <c r="U60"/>
      <c r="V60"/>
      <c r="W60"/>
      <c r="X60"/>
      <c r="Y60"/>
      <c r="Z60"/>
      <c r="AA60"/>
    </row>
    <row r="61" spans="2:27" x14ac:dyDescent="0.3">
      <c r="B61" s="86"/>
      <c r="C61" s="86"/>
      <c r="D61" s="87"/>
      <c r="E61" s="87" t="str">
        <f t="shared" si="13"/>
        <v xml:space="preserve"> </v>
      </c>
      <c r="F61" s="86"/>
      <c r="G61" s="88"/>
      <c r="U61"/>
      <c r="V61"/>
      <c r="W61"/>
      <c r="X61"/>
      <c r="Y61"/>
      <c r="Z61"/>
      <c r="AA61"/>
    </row>
    <row r="62" spans="2:27" x14ac:dyDescent="0.3">
      <c r="B62" s="86"/>
      <c r="C62" s="86"/>
      <c r="D62" s="87"/>
      <c r="E62" s="87" t="str">
        <f t="shared" si="13"/>
        <v xml:space="preserve"> </v>
      </c>
      <c r="F62" s="86"/>
      <c r="G62" s="88"/>
      <c r="U62"/>
      <c r="V62"/>
      <c r="W62"/>
      <c r="X62"/>
      <c r="Y62"/>
      <c r="Z62"/>
      <c r="AA62"/>
    </row>
    <row r="63" spans="2:27" x14ac:dyDescent="0.3">
      <c r="B63" s="86"/>
      <c r="C63" s="86"/>
      <c r="D63" s="87"/>
      <c r="E63" s="87" t="str">
        <f t="shared" si="13"/>
        <v xml:space="preserve"> </v>
      </c>
      <c r="F63" s="86"/>
      <c r="G63" s="88"/>
      <c r="U63"/>
      <c r="V63"/>
      <c r="W63"/>
      <c r="X63"/>
      <c r="Y63"/>
      <c r="Z63"/>
      <c r="AA63"/>
    </row>
    <row r="64" spans="2:27" x14ac:dyDescent="0.3">
      <c r="B64" s="86"/>
      <c r="C64" s="86"/>
      <c r="D64" s="87"/>
      <c r="E64" s="87" t="str">
        <f t="shared" si="13"/>
        <v xml:space="preserve"> </v>
      </c>
      <c r="F64" s="86"/>
      <c r="G64" s="88"/>
      <c r="U64"/>
      <c r="V64"/>
      <c r="W64"/>
      <c r="X64"/>
      <c r="Y64"/>
      <c r="Z64"/>
      <c r="AA64"/>
    </row>
    <row r="65" spans="2:27" x14ac:dyDescent="0.3">
      <c r="B65" s="86"/>
      <c r="C65" s="86"/>
      <c r="D65" s="87"/>
      <c r="E65" s="87" t="str">
        <f t="shared" si="13"/>
        <v xml:space="preserve"> </v>
      </c>
      <c r="F65" s="86"/>
      <c r="G65" s="88"/>
      <c r="U65"/>
      <c r="V65"/>
      <c r="W65"/>
      <c r="X65"/>
      <c r="Y65"/>
      <c r="Z65"/>
      <c r="AA65"/>
    </row>
    <row r="66" spans="2:27" x14ac:dyDescent="0.3">
      <c r="B66" s="86"/>
      <c r="C66" s="86"/>
      <c r="D66" s="87"/>
      <c r="E66" s="87" t="str">
        <f t="shared" si="13"/>
        <v xml:space="preserve"> </v>
      </c>
      <c r="F66" s="86"/>
      <c r="G66" s="88"/>
      <c r="U66"/>
      <c r="V66"/>
      <c r="W66"/>
      <c r="X66"/>
      <c r="Y66"/>
      <c r="Z66"/>
      <c r="AA66"/>
    </row>
    <row r="67" spans="2:27" x14ac:dyDescent="0.3">
      <c r="B67" s="86"/>
      <c r="C67" s="86"/>
      <c r="D67" s="87"/>
      <c r="E67" s="87" t="str">
        <f t="shared" ref="E67:E68" si="14">IF(F67="Y",1," ")</f>
        <v xml:space="preserve"> </v>
      </c>
      <c r="F67" s="86"/>
      <c r="G67" s="88"/>
      <c r="U67"/>
      <c r="V67"/>
      <c r="W67"/>
      <c r="X67"/>
      <c r="Y67"/>
      <c r="Z67"/>
      <c r="AA67"/>
    </row>
    <row r="68" spans="2:27" x14ac:dyDescent="0.3">
      <c r="B68" s="86"/>
      <c r="C68" s="86"/>
      <c r="D68" s="87"/>
      <c r="E68" s="87" t="str">
        <f t="shared" si="14"/>
        <v xml:space="preserve"> </v>
      </c>
      <c r="F68" s="86"/>
      <c r="G68" s="88"/>
      <c r="U68"/>
      <c r="V68"/>
      <c r="W68"/>
      <c r="X68"/>
      <c r="Y68"/>
      <c r="Z68"/>
      <c r="AA68"/>
    </row>
    <row r="69" spans="2:27" x14ac:dyDescent="0.3">
      <c r="B69" s="86"/>
      <c r="C69" s="86"/>
      <c r="D69" s="87"/>
      <c r="E69" s="87" t="str">
        <f t="shared" ref="E69:E74" si="15">IF(F69="y",1,"")</f>
        <v/>
      </c>
      <c r="F69" s="86"/>
      <c r="G69" s="88"/>
      <c r="U69"/>
      <c r="V69"/>
      <c r="W69"/>
      <c r="X69"/>
      <c r="Y69"/>
      <c r="Z69"/>
      <c r="AA69"/>
    </row>
    <row r="70" spans="2:27" x14ac:dyDescent="0.3">
      <c r="B70" s="86"/>
      <c r="C70" s="86"/>
      <c r="D70" s="87"/>
      <c r="E70" s="87" t="str">
        <f t="shared" si="15"/>
        <v/>
      </c>
      <c r="F70" s="86"/>
      <c r="G70" s="88"/>
      <c r="U70"/>
      <c r="V70"/>
      <c r="W70"/>
      <c r="X70"/>
      <c r="Y70"/>
      <c r="Z70"/>
      <c r="AA70"/>
    </row>
    <row r="71" spans="2:27" x14ac:dyDescent="0.3">
      <c r="B71" s="86"/>
      <c r="C71" s="86"/>
      <c r="D71" s="87"/>
      <c r="E71" s="87" t="str">
        <f t="shared" si="15"/>
        <v/>
      </c>
      <c r="F71" s="86"/>
      <c r="G71" s="88"/>
      <c r="U71"/>
      <c r="V71"/>
      <c r="W71"/>
      <c r="X71"/>
      <c r="Y71"/>
      <c r="Z71"/>
      <c r="AA71"/>
    </row>
    <row r="72" spans="2:27" x14ac:dyDescent="0.3">
      <c r="B72" s="86"/>
      <c r="C72" s="86"/>
      <c r="D72" s="87"/>
      <c r="E72" s="87" t="str">
        <f t="shared" si="15"/>
        <v/>
      </c>
      <c r="F72" s="86"/>
      <c r="G72" s="88"/>
      <c r="U72"/>
      <c r="V72"/>
      <c r="W72"/>
      <c r="X72"/>
      <c r="Y72"/>
      <c r="Z72"/>
      <c r="AA72"/>
    </row>
    <row r="73" spans="2:27" x14ac:dyDescent="0.3">
      <c r="B73" s="86"/>
      <c r="C73" s="86"/>
      <c r="D73" s="87"/>
      <c r="E73" s="87" t="str">
        <f t="shared" si="15"/>
        <v/>
      </c>
      <c r="F73" s="86"/>
      <c r="G73" s="88"/>
      <c r="U73"/>
      <c r="V73"/>
      <c r="W73"/>
      <c r="X73"/>
      <c r="Y73"/>
      <c r="Z73"/>
      <c r="AA73"/>
    </row>
    <row r="74" spans="2:27" x14ac:dyDescent="0.3">
      <c r="B74" s="86"/>
      <c r="C74" s="86"/>
      <c r="D74" s="87"/>
      <c r="E74" s="87" t="str">
        <f t="shared" si="15"/>
        <v/>
      </c>
      <c r="F74" s="86"/>
      <c r="G74" s="88"/>
      <c r="U74"/>
      <c r="V74"/>
      <c r="W74"/>
      <c r="X74"/>
      <c r="Y74"/>
      <c r="Z74"/>
      <c r="AA74"/>
    </row>
    <row r="75" spans="2:27" x14ac:dyDescent="0.3">
      <c r="B75" s="86"/>
      <c r="C75" s="86"/>
      <c r="D75" s="87"/>
      <c r="E75" s="87"/>
      <c r="F75" s="86"/>
      <c r="G75" s="88"/>
      <c r="U75"/>
      <c r="V75"/>
      <c r="W75"/>
      <c r="X75"/>
      <c r="Y75"/>
      <c r="Z75"/>
      <c r="AA75"/>
    </row>
    <row r="76" spans="2:27" x14ac:dyDescent="0.3">
      <c r="B76" s="86"/>
      <c r="C76" s="86"/>
      <c r="D76" s="87"/>
      <c r="E76" s="87"/>
      <c r="F76" s="86"/>
      <c r="G76" s="88"/>
      <c r="U76"/>
      <c r="V76"/>
      <c r="W76"/>
      <c r="X76"/>
      <c r="Y76"/>
      <c r="Z76"/>
      <c r="AA76"/>
    </row>
    <row r="77" spans="2:27" x14ac:dyDescent="0.3">
      <c r="B77" s="86"/>
      <c r="C77" s="86"/>
      <c r="D77" s="87"/>
      <c r="E77" s="87"/>
      <c r="F77" s="86"/>
      <c r="G77" s="88"/>
      <c r="U77"/>
      <c r="V77"/>
      <c r="W77"/>
      <c r="X77"/>
      <c r="Y77"/>
      <c r="Z77"/>
      <c r="AA77"/>
    </row>
    <row r="78" spans="2:27" x14ac:dyDescent="0.3">
      <c r="B78" s="86"/>
      <c r="C78" s="86"/>
      <c r="D78" s="87"/>
      <c r="E78" s="87"/>
      <c r="F78" s="86"/>
      <c r="G78" s="88"/>
      <c r="U78"/>
      <c r="V78"/>
      <c r="W78"/>
      <c r="X78"/>
      <c r="Y78"/>
      <c r="Z78"/>
      <c r="AA78"/>
    </row>
    <row r="79" spans="2:27" x14ac:dyDescent="0.3">
      <c r="B79" s="86"/>
      <c r="C79" s="86"/>
      <c r="D79" s="87"/>
      <c r="E79" s="87"/>
      <c r="F79" s="86"/>
      <c r="G79" s="88"/>
      <c r="U79"/>
      <c r="V79"/>
      <c r="W79"/>
      <c r="X79"/>
      <c r="Y79"/>
      <c r="Z79"/>
      <c r="AA79"/>
    </row>
    <row r="80" spans="2:27" x14ac:dyDescent="0.3">
      <c r="B80" s="86"/>
      <c r="C80" s="86"/>
      <c r="D80" s="87"/>
      <c r="E80" s="87"/>
      <c r="F80" s="86"/>
      <c r="G80" s="88"/>
      <c r="U80"/>
      <c r="V80"/>
      <c r="W80"/>
      <c r="X80"/>
      <c r="Y80"/>
      <c r="Z80"/>
      <c r="AA80"/>
    </row>
    <row r="81" spans="2:27" x14ac:dyDescent="0.3">
      <c r="B81" s="86"/>
      <c r="C81" s="86"/>
      <c r="D81" s="87"/>
      <c r="E81" s="87"/>
      <c r="F81" s="86"/>
      <c r="G81" s="88"/>
      <c r="U81"/>
      <c r="V81"/>
      <c r="W81"/>
      <c r="X81"/>
      <c r="Y81"/>
      <c r="Z81"/>
      <c r="AA81"/>
    </row>
    <row r="82" spans="2:27" x14ac:dyDescent="0.3">
      <c r="B82" s="86"/>
      <c r="C82" s="86"/>
      <c r="D82" s="87"/>
      <c r="E82" s="87"/>
      <c r="F82" s="86"/>
      <c r="G82" s="88"/>
      <c r="U82"/>
      <c r="V82"/>
      <c r="W82"/>
      <c r="X82"/>
      <c r="Y82"/>
      <c r="Z82"/>
      <c r="AA82"/>
    </row>
    <row r="83" spans="2:27" x14ac:dyDescent="0.3">
      <c r="B83" s="86"/>
      <c r="C83" s="86"/>
      <c r="D83" s="87"/>
      <c r="E83" s="87"/>
      <c r="F83" s="86"/>
      <c r="G83" s="88"/>
      <c r="U83"/>
      <c r="V83"/>
      <c r="W83"/>
      <c r="X83"/>
      <c r="Y83"/>
      <c r="Z83"/>
      <c r="AA83"/>
    </row>
    <row r="84" spans="2:27" x14ac:dyDescent="0.3">
      <c r="B84" s="86"/>
      <c r="C84" s="86"/>
      <c r="D84" s="87"/>
      <c r="E84" s="87"/>
      <c r="F84" s="86"/>
      <c r="G84" s="88"/>
      <c r="U84"/>
      <c r="V84"/>
      <c r="W84"/>
      <c r="X84"/>
      <c r="Y84"/>
      <c r="Z84"/>
      <c r="AA84"/>
    </row>
    <row r="85" spans="2:27" x14ac:dyDescent="0.3">
      <c r="B85" s="86"/>
      <c r="C85" s="86"/>
      <c r="D85" s="87"/>
      <c r="E85" s="87"/>
      <c r="F85" s="86"/>
      <c r="G85" s="88"/>
      <c r="U85"/>
      <c r="V85"/>
      <c r="W85"/>
      <c r="X85"/>
      <c r="Y85"/>
      <c r="Z85"/>
      <c r="AA85"/>
    </row>
    <row r="86" spans="2:27" x14ac:dyDescent="0.3">
      <c r="B86" s="86"/>
      <c r="C86" s="86"/>
      <c r="D86" s="87"/>
      <c r="E86" s="87"/>
      <c r="F86" s="86"/>
      <c r="G86" s="88"/>
      <c r="U86"/>
      <c r="V86"/>
      <c r="W86"/>
      <c r="X86"/>
      <c r="Y86"/>
      <c r="Z86"/>
      <c r="AA86"/>
    </row>
    <row r="87" spans="2:27" x14ac:dyDescent="0.3">
      <c r="B87" s="86"/>
      <c r="C87" s="86"/>
      <c r="D87" s="87"/>
      <c r="E87" s="87"/>
      <c r="F87" s="86"/>
      <c r="G87" s="88"/>
      <c r="U87"/>
      <c r="V87"/>
      <c r="W87"/>
      <c r="X87"/>
      <c r="Y87"/>
      <c r="Z87"/>
      <c r="AA87"/>
    </row>
    <row r="88" spans="2:27" x14ac:dyDescent="0.3">
      <c r="B88" s="86"/>
      <c r="C88" s="86"/>
      <c r="D88" s="87"/>
      <c r="E88" s="87"/>
      <c r="F88" s="86"/>
      <c r="G88" s="88"/>
      <c r="U88"/>
      <c r="V88"/>
      <c r="W88"/>
      <c r="X88"/>
      <c r="Y88"/>
      <c r="Z88"/>
      <c r="AA88"/>
    </row>
    <row r="89" spans="2:27" x14ac:dyDescent="0.3">
      <c r="B89" s="86"/>
      <c r="C89" s="86"/>
      <c r="D89" s="87"/>
      <c r="E89" s="87"/>
      <c r="F89" s="86"/>
      <c r="G89" s="88"/>
      <c r="U89"/>
      <c r="V89"/>
      <c r="W89"/>
      <c r="X89"/>
      <c r="Y89"/>
      <c r="Z89"/>
      <c r="AA89"/>
    </row>
    <row r="90" spans="2:27" x14ac:dyDescent="0.3">
      <c r="B90" s="86"/>
      <c r="C90" s="86"/>
      <c r="D90" s="87"/>
      <c r="E90" s="87"/>
      <c r="F90" s="86"/>
      <c r="G90" s="88"/>
      <c r="U90"/>
      <c r="V90"/>
      <c r="W90"/>
      <c r="X90"/>
      <c r="Y90"/>
      <c r="Z90"/>
      <c r="AA90"/>
    </row>
    <row r="91" spans="2:27" x14ac:dyDescent="0.3">
      <c r="B91" s="86"/>
      <c r="C91" s="86"/>
      <c r="D91" s="87"/>
      <c r="E91" s="87"/>
      <c r="F91" s="86"/>
      <c r="G91" s="88"/>
      <c r="U91"/>
      <c r="V91"/>
      <c r="W91"/>
      <c r="X91"/>
      <c r="Y91"/>
      <c r="Z91"/>
      <c r="AA91"/>
    </row>
    <row r="92" spans="2:27" x14ac:dyDescent="0.3">
      <c r="B92" s="86"/>
      <c r="C92" s="86"/>
      <c r="D92" s="87"/>
      <c r="E92" s="87"/>
      <c r="F92" s="86"/>
      <c r="G92" s="88"/>
      <c r="U92"/>
      <c r="V92"/>
      <c r="W92"/>
      <c r="X92"/>
      <c r="Y92"/>
      <c r="Z92"/>
      <c r="AA92"/>
    </row>
    <row r="93" spans="2:27" x14ac:dyDescent="0.3">
      <c r="B93" s="86"/>
      <c r="C93" s="86"/>
      <c r="D93" s="87"/>
      <c r="E93" s="87"/>
      <c r="F93" s="86"/>
      <c r="G93" s="88"/>
      <c r="U93"/>
      <c r="V93"/>
      <c r="W93"/>
      <c r="X93"/>
      <c r="Y93"/>
      <c r="Z93"/>
      <c r="AA93"/>
    </row>
    <row r="94" spans="2:27" x14ac:dyDescent="0.3">
      <c r="B94" s="86"/>
      <c r="C94" s="86"/>
      <c r="D94" s="87"/>
      <c r="E94" s="87"/>
      <c r="F94" s="86"/>
      <c r="G94" s="88"/>
      <c r="U94"/>
      <c r="V94"/>
      <c r="W94"/>
      <c r="X94"/>
      <c r="Y94"/>
      <c r="Z94"/>
      <c r="AA94"/>
    </row>
    <row r="95" spans="2:27" x14ac:dyDescent="0.3">
      <c r="B95" s="86"/>
      <c r="C95" s="86"/>
      <c r="D95" s="87"/>
      <c r="E95" s="87"/>
      <c r="F95" s="86"/>
      <c r="G95" s="88"/>
      <c r="U95"/>
      <c r="V95"/>
      <c r="W95"/>
      <c r="X95"/>
      <c r="Y95"/>
      <c r="Z95"/>
      <c r="AA95"/>
    </row>
    <row r="96" spans="2:27" x14ac:dyDescent="0.3">
      <c r="B96" s="86"/>
      <c r="C96" s="86"/>
      <c r="D96" s="87"/>
      <c r="E96" s="87"/>
      <c r="F96" s="86"/>
      <c r="G96" s="88"/>
      <c r="U96"/>
      <c r="V96"/>
      <c r="W96"/>
      <c r="X96"/>
      <c r="Y96"/>
      <c r="Z96"/>
      <c r="AA96"/>
    </row>
    <row r="97" spans="2:27" x14ac:dyDescent="0.3">
      <c r="B97" s="86"/>
      <c r="C97" s="86"/>
      <c r="D97" s="87"/>
      <c r="E97" s="87"/>
      <c r="F97" s="86"/>
      <c r="G97" s="88"/>
      <c r="U97"/>
      <c r="V97"/>
      <c r="W97"/>
      <c r="X97"/>
      <c r="Y97"/>
      <c r="Z97"/>
      <c r="AA97"/>
    </row>
    <row r="98" spans="2:27" x14ac:dyDescent="0.3">
      <c r="B98" s="86"/>
      <c r="C98" s="86"/>
      <c r="D98" s="87"/>
      <c r="E98" s="87"/>
      <c r="F98" s="86"/>
      <c r="G98" s="88"/>
      <c r="U98"/>
      <c r="V98"/>
      <c r="W98"/>
      <c r="X98"/>
      <c r="Y98"/>
      <c r="Z98"/>
      <c r="AA98"/>
    </row>
    <row r="99" spans="2:27" x14ac:dyDescent="0.3">
      <c r="U99"/>
      <c r="V99"/>
      <c r="W99"/>
      <c r="X99"/>
      <c r="Y99"/>
      <c r="Z99"/>
      <c r="AA99"/>
    </row>
    <row r="100" spans="2:27" x14ac:dyDescent="0.3">
      <c r="U100"/>
      <c r="V100"/>
      <c r="W100"/>
      <c r="X100"/>
      <c r="Y100"/>
      <c r="Z100"/>
      <c r="AA100"/>
    </row>
    <row r="101" spans="2:27" x14ac:dyDescent="0.3">
      <c r="U101"/>
      <c r="V101"/>
      <c r="W101"/>
      <c r="X101"/>
      <c r="Y101"/>
      <c r="Z101"/>
      <c r="AA101"/>
    </row>
    <row r="102" spans="2:27" x14ac:dyDescent="0.3">
      <c r="U102"/>
      <c r="V102"/>
      <c r="W102"/>
      <c r="X102"/>
      <c r="Y102"/>
      <c r="Z102"/>
      <c r="AA102"/>
    </row>
    <row r="103" spans="2:27" x14ac:dyDescent="0.3">
      <c r="U103"/>
      <c r="V103"/>
      <c r="W103"/>
      <c r="X103"/>
      <c r="Y103"/>
      <c r="Z103"/>
      <c r="AA103"/>
    </row>
    <row r="104" spans="2:27" x14ac:dyDescent="0.3">
      <c r="U104"/>
      <c r="V104"/>
      <c r="W104"/>
      <c r="X104"/>
      <c r="Y104"/>
      <c r="Z104"/>
      <c r="AA104"/>
    </row>
    <row r="105" spans="2:27" x14ac:dyDescent="0.3">
      <c r="U105"/>
      <c r="V105"/>
      <c r="W105"/>
      <c r="X105"/>
      <c r="Y105"/>
      <c r="Z105"/>
      <c r="AA105"/>
    </row>
    <row r="106" spans="2:27" x14ac:dyDescent="0.3">
      <c r="U106"/>
      <c r="V106"/>
      <c r="W106"/>
      <c r="X106"/>
      <c r="Y106"/>
      <c r="Z106"/>
      <c r="AA106"/>
    </row>
    <row r="107" spans="2:27" x14ac:dyDescent="0.3">
      <c r="U107"/>
      <c r="V107"/>
      <c r="W107"/>
      <c r="X107"/>
      <c r="Y107"/>
      <c r="Z107"/>
      <c r="AA107"/>
    </row>
    <row r="108" spans="2:27" x14ac:dyDescent="0.3">
      <c r="U108"/>
      <c r="V108"/>
      <c r="W108"/>
      <c r="X108"/>
      <c r="Y108"/>
      <c r="Z108"/>
      <c r="AA108"/>
    </row>
    <row r="109" spans="2:27" x14ac:dyDescent="0.3">
      <c r="U109"/>
      <c r="V109"/>
      <c r="W109"/>
      <c r="X109"/>
      <c r="Y109"/>
      <c r="Z109"/>
      <c r="AA109"/>
    </row>
    <row r="110" spans="2:27" x14ac:dyDescent="0.3">
      <c r="U110"/>
      <c r="V110"/>
      <c r="W110"/>
      <c r="X110"/>
      <c r="Y110"/>
      <c r="Z110"/>
      <c r="AA110"/>
    </row>
    <row r="111" spans="2:27" x14ac:dyDescent="0.3">
      <c r="U111"/>
      <c r="V111"/>
      <c r="W111"/>
      <c r="X111"/>
      <c r="Y111"/>
      <c r="Z111"/>
      <c r="AA111"/>
    </row>
    <row r="112" spans="2:27" x14ac:dyDescent="0.3">
      <c r="U112"/>
      <c r="V112"/>
      <c r="W112"/>
      <c r="X112"/>
      <c r="Y112"/>
      <c r="Z112"/>
      <c r="AA112"/>
    </row>
    <row r="113" spans="4:27" x14ac:dyDescent="0.3">
      <c r="D113" s="45"/>
      <c r="E113" s="45"/>
      <c r="U113"/>
      <c r="V113"/>
      <c r="W113"/>
      <c r="X113"/>
      <c r="Y113"/>
      <c r="Z113"/>
      <c r="AA113"/>
    </row>
    <row r="114" spans="4:27" x14ac:dyDescent="0.3">
      <c r="D114" s="45"/>
      <c r="E114" s="45"/>
      <c r="U114"/>
      <c r="V114"/>
      <c r="W114"/>
      <c r="X114"/>
      <c r="Y114"/>
      <c r="Z114"/>
      <c r="AA114"/>
    </row>
    <row r="115" spans="4:27" x14ac:dyDescent="0.3">
      <c r="D115" s="45"/>
      <c r="E115" s="45"/>
      <c r="U115"/>
      <c r="V115"/>
      <c r="W115"/>
      <c r="X115"/>
      <c r="Y115"/>
      <c r="Z115"/>
      <c r="AA115"/>
    </row>
    <row r="116" spans="4:27" x14ac:dyDescent="0.3">
      <c r="D116" s="45"/>
      <c r="E116" s="45"/>
      <c r="U116"/>
      <c r="V116"/>
      <c r="W116"/>
      <c r="X116"/>
      <c r="Y116"/>
      <c r="Z116"/>
      <c r="AA116"/>
    </row>
    <row r="117" spans="4:27" x14ac:dyDescent="0.3">
      <c r="D117" s="45"/>
      <c r="E117" s="45"/>
      <c r="U117"/>
      <c r="V117"/>
      <c r="W117"/>
      <c r="X117"/>
      <c r="Y117"/>
      <c r="Z117"/>
      <c r="AA117"/>
    </row>
    <row r="118" spans="4:27" x14ac:dyDescent="0.3">
      <c r="D118" s="45"/>
      <c r="E118" s="45"/>
      <c r="U118"/>
      <c r="V118"/>
      <c r="W118"/>
      <c r="X118"/>
      <c r="Y118"/>
      <c r="Z118"/>
      <c r="AA118"/>
    </row>
    <row r="119" spans="4:27" x14ac:dyDescent="0.3">
      <c r="D119" s="45"/>
      <c r="E119" s="45"/>
      <c r="U119"/>
      <c r="V119"/>
      <c r="W119"/>
      <c r="X119"/>
      <c r="Y119"/>
      <c r="Z119"/>
      <c r="AA119"/>
    </row>
    <row r="120" spans="4:27" x14ac:dyDescent="0.3">
      <c r="D120" s="45"/>
      <c r="E120" s="45"/>
      <c r="U120"/>
      <c r="V120"/>
      <c r="W120"/>
      <c r="X120"/>
      <c r="Y120"/>
      <c r="Z120"/>
      <c r="AA120"/>
    </row>
    <row r="121" spans="4:27" x14ac:dyDescent="0.3">
      <c r="D121" s="45"/>
      <c r="E121" s="45"/>
      <c r="U121"/>
      <c r="V121"/>
      <c r="W121"/>
      <c r="X121"/>
      <c r="Y121"/>
      <c r="Z121"/>
      <c r="AA121"/>
    </row>
    <row r="122" spans="4:27" x14ac:dyDescent="0.3">
      <c r="D122" s="45"/>
      <c r="E122" s="45"/>
      <c r="U122"/>
      <c r="V122"/>
      <c r="W122"/>
      <c r="X122"/>
      <c r="Y122"/>
      <c r="Z122"/>
      <c r="AA122"/>
    </row>
    <row r="123" spans="4:27" x14ac:dyDescent="0.3">
      <c r="D123" s="45"/>
      <c r="E123" s="45"/>
      <c r="U123"/>
      <c r="V123"/>
      <c r="W123"/>
      <c r="X123"/>
      <c r="Y123"/>
      <c r="Z123"/>
      <c r="AA123"/>
    </row>
    <row r="124" spans="4:27" x14ac:dyDescent="0.3">
      <c r="D124" s="45"/>
      <c r="E124" s="45"/>
      <c r="U124"/>
      <c r="V124"/>
      <c r="W124"/>
      <c r="X124"/>
      <c r="Y124"/>
      <c r="Z124"/>
      <c r="AA124"/>
    </row>
    <row r="125" spans="4:27" x14ac:dyDescent="0.3">
      <c r="D125" s="45"/>
      <c r="E125" s="45"/>
      <c r="U125"/>
      <c r="V125"/>
      <c r="W125"/>
      <c r="X125"/>
      <c r="Y125"/>
      <c r="Z125"/>
      <c r="AA125"/>
    </row>
    <row r="126" spans="4:27" x14ac:dyDescent="0.3">
      <c r="D126" s="45"/>
      <c r="E126" s="45"/>
      <c r="U126"/>
      <c r="V126"/>
      <c r="W126"/>
      <c r="X126"/>
      <c r="Y126"/>
      <c r="Z126"/>
      <c r="AA126"/>
    </row>
    <row r="127" spans="4:27" x14ac:dyDescent="0.3">
      <c r="D127" s="45"/>
      <c r="E127" s="45"/>
      <c r="U127"/>
      <c r="V127"/>
      <c r="W127"/>
      <c r="X127"/>
      <c r="Y127"/>
      <c r="Z127"/>
      <c r="AA127"/>
    </row>
    <row r="128" spans="4:27" x14ac:dyDescent="0.3">
      <c r="D128" s="45"/>
      <c r="E128" s="45"/>
      <c r="U128"/>
      <c r="V128"/>
      <c r="W128"/>
      <c r="X128"/>
      <c r="Y128"/>
      <c r="Z128"/>
      <c r="AA128"/>
    </row>
    <row r="129" spans="4:27" x14ac:dyDescent="0.3">
      <c r="D129" s="45"/>
      <c r="E129" s="45"/>
      <c r="U129"/>
      <c r="V129"/>
      <c r="W129"/>
      <c r="X129"/>
      <c r="Y129"/>
      <c r="Z129"/>
      <c r="AA129"/>
    </row>
    <row r="130" spans="4:27" x14ac:dyDescent="0.3">
      <c r="D130" s="45"/>
      <c r="E130" s="45"/>
      <c r="U130"/>
      <c r="V130"/>
      <c r="W130"/>
      <c r="X130"/>
      <c r="Y130"/>
      <c r="Z130"/>
      <c r="AA130"/>
    </row>
    <row r="131" spans="4:27" x14ac:dyDescent="0.3">
      <c r="D131" s="45"/>
      <c r="E131" s="45"/>
      <c r="U131"/>
      <c r="V131"/>
      <c r="W131"/>
      <c r="X131"/>
      <c r="Y131"/>
      <c r="Z131"/>
      <c r="AA131"/>
    </row>
    <row r="132" spans="4:27" x14ac:dyDescent="0.3">
      <c r="D132" s="45"/>
      <c r="E132" s="45"/>
      <c r="U132"/>
      <c r="V132"/>
      <c r="W132"/>
      <c r="X132"/>
      <c r="Y132"/>
      <c r="Z132"/>
      <c r="AA132"/>
    </row>
    <row r="133" spans="4:27" x14ac:dyDescent="0.3">
      <c r="D133" s="45"/>
      <c r="E133" s="45"/>
      <c r="U133"/>
      <c r="V133"/>
      <c r="W133"/>
      <c r="X133"/>
      <c r="Y133"/>
      <c r="Z133"/>
      <c r="AA133"/>
    </row>
    <row r="134" spans="4:27" x14ac:dyDescent="0.3">
      <c r="D134" s="45"/>
      <c r="E134" s="45"/>
      <c r="U134"/>
      <c r="V134"/>
      <c r="W134"/>
      <c r="X134"/>
      <c r="Y134"/>
      <c r="Z134"/>
      <c r="AA134"/>
    </row>
    <row r="135" spans="4:27" x14ac:dyDescent="0.3">
      <c r="D135" s="45"/>
      <c r="E135" s="45"/>
      <c r="U135"/>
      <c r="V135"/>
      <c r="W135"/>
      <c r="X135"/>
      <c r="Y135"/>
      <c r="Z135"/>
      <c r="AA135"/>
    </row>
    <row r="136" spans="4:27" x14ac:dyDescent="0.3">
      <c r="D136" s="45"/>
      <c r="E136" s="45"/>
      <c r="U136"/>
      <c r="V136"/>
      <c r="W136"/>
      <c r="X136"/>
      <c r="Y136"/>
      <c r="Z136"/>
      <c r="AA136"/>
    </row>
    <row r="137" spans="4:27" x14ac:dyDescent="0.3">
      <c r="D137" s="45"/>
      <c r="E137" s="45"/>
      <c r="U137"/>
      <c r="V137"/>
      <c r="W137"/>
      <c r="X137"/>
      <c r="Y137"/>
      <c r="Z137"/>
      <c r="AA137"/>
    </row>
    <row r="138" spans="4:27" x14ac:dyDescent="0.3">
      <c r="D138" s="45"/>
      <c r="E138" s="45"/>
      <c r="U138"/>
      <c r="V138"/>
      <c r="W138"/>
      <c r="X138"/>
      <c r="Y138"/>
      <c r="Z138"/>
      <c r="AA138"/>
    </row>
    <row r="139" spans="4:27" x14ac:dyDescent="0.3">
      <c r="D139" s="45"/>
      <c r="E139" s="45"/>
      <c r="U139"/>
      <c r="V139"/>
      <c r="W139"/>
      <c r="X139"/>
      <c r="Y139"/>
      <c r="Z139"/>
      <c r="AA139"/>
    </row>
    <row r="140" spans="4:27" x14ac:dyDescent="0.3">
      <c r="D140" s="45"/>
      <c r="E140" s="45"/>
      <c r="U140"/>
      <c r="V140"/>
      <c r="W140"/>
      <c r="X140"/>
      <c r="Y140"/>
      <c r="Z140"/>
      <c r="AA140"/>
    </row>
    <row r="141" spans="4:27" x14ac:dyDescent="0.3">
      <c r="D141" s="45"/>
      <c r="E141" s="45"/>
      <c r="U141"/>
      <c r="V141"/>
      <c r="W141"/>
      <c r="X141"/>
      <c r="Y141"/>
      <c r="Z141"/>
      <c r="AA141"/>
    </row>
    <row r="142" spans="4:27" x14ac:dyDescent="0.3">
      <c r="D142" s="45"/>
      <c r="E142" s="45"/>
      <c r="U142"/>
      <c r="V142"/>
      <c r="W142"/>
      <c r="X142"/>
      <c r="Y142"/>
      <c r="Z142"/>
      <c r="AA142"/>
    </row>
    <row r="143" spans="4:27" x14ac:dyDescent="0.3">
      <c r="D143" s="45"/>
      <c r="E143" s="45"/>
      <c r="U143"/>
      <c r="V143"/>
      <c r="W143"/>
      <c r="X143"/>
      <c r="Y143"/>
      <c r="Z143"/>
      <c r="AA143"/>
    </row>
    <row r="144" spans="4:27" x14ac:dyDescent="0.3">
      <c r="D144" s="45"/>
      <c r="E144" s="45"/>
      <c r="U144"/>
      <c r="V144"/>
      <c r="W144"/>
      <c r="X144"/>
      <c r="Y144"/>
      <c r="Z144"/>
      <c r="AA144"/>
    </row>
    <row r="145" spans="4:27" x14ac:dyDescent="0.3">
      <c r="D145" s="45"/>
      <c r="E145" s="45"/>
      <c r="U145"/>
      <c r="V145"/>
      <c r="W145"/>
      <c r="X145"/>
      <c r="Y145"/>
      <c r="Z145"/>
      <c r="AA145"/>
    </row>
    <row r="146" spans="4:27" x14ac:dyDescent="0.3">
      <c r="D146" s="45"/>
      <c r="E146" s="45"/>
      <c r="U146"/>
      <c r="V146"/>
      <c r="W146"/>
      <c r="X146"/>
      <c r="Y146"/>
      <c r="Z146"/>
      <c r="AA146"/>
    </row>
    <row r="147" spans="4:27" x14ac:dyDescent="0.3">
      <c r="D147" s="45"/>
      <c r="E147" s="45"/>
      <c r="U147"/>
      <c r="V147"/>
      <c r="W147"/>
      <c r="X147"/>
      <c r="Y147"/>
      <c r="Z147"/>
      <c r="AA147"/>
    </row>
    <row r="148" spans="4:27" x14ac:dyDescent="0.3">
      <c r="D148" s="45"/>
      <c r="E148" s="45"/>
      <c r="U148"/>
      <c r="V148"/>
      <c r="W148"/>
      <c r="X148"/>
      <c r="Y148"/>
      <c r="Z148"/>
      <c r="AA148"/>
    </row>
    <row r="149" spans="4:27" x14ac:dyDescent="0.3">
      <c r="D149" s="45"/>
      <c r="E149" s="45"/>
      <c r="U149"/>
      <c r="V149"/>
      <c r="W149"/>
      <c r="X149"/>
      <c r="Y149"/>
      <c r="Z149"/>
      <c r="AA149"/>
    </row>
    <row r="150" spans="4:27" x14ac:dyDescent="0.3">
      <c r="D150" s="45"/>
      <c r="E150" s="45"/>
      <c r="U150"/>
      <c r="V150"/>
      <c r="W150"/>
      <c r="X150"/>
      <c r="Y150"/>
      <c r="Z150"/>
      <c r="AA150"/>
    </row>
    <row r="151" spans="4:27" x14ac:dyDescent="0.3">
      <c r="D151" s="45"/>
      <c r="E151" s="45"/>
      <c r="U151"/>
      <c r="V151"/>
      <c r="W151"/>
      <c r="X151"/>
      <c r="Y151"/>
      <c r="Z151"/>
      <c r="AA151"/>
    </row>
    <row r="152" spans="4:27" x14ac:dyDescent="0.3">
      <c r="D152" s="45"/>
      <c r="E152" s="45"/>
      <c r="U152"/>
      <c r="V152"/>
      <c r="W152"/>
      <c r="X152"/>
      <c r="Y152"/>
      <c r="Z152"/>
      <c r="AA152"/>
    </row>
    <row r="153" spans="4:27" x14ac:dyDescent="0.3">
      <c r="D153" s="45"/>
      <c r="E153" s="45"/>
      <c r="U153"/>
      <c r="V153"/>
      <c r="W153"/>
      <c r="X153"/>
      <c r="Y153"/>
      <c r="Z153"/>
      <c r="AA153"/>
    </row>
    <row r="154" spans="4:27" x14ac:dyDescent="0.3">
      <c r="D154" s="45"/>
      <c r="E154" s="45"/>
      <c r="U154"/>
      <c r="V154"/>
      <c r="W154"/>
      <c r="X154"/>
      <c r="Y154"/>
      <c r="Z154"/>
      <c r="AA154"/>
    </row>
    <row r="155" spans="4:27" x14ac:dyDescent="0.3">
      <c r="D155" s="45"/>
      <c r="E155" s="45"/>
      <c r="U155"/>
      <c r="V155"/>
      <c r="W155"/>
      <c r="X155"/>
      <c r="Y155"/>
      <c r="Z155"/>
      <c r="AA155"/>
    </row>
    <row r="156" spans="4:27" x14ac:dyDescent="0.3">
      <c r="D156" s="45"/>
      <c r="E156" s="45"/>
      <c r="U156"/>
      <c r="V156"/>
      <c r="W156"/>
      <c r="X156"/>
      <c r="Y156"/>
      <c r="Z156"/>
      <c r="AA156"/>
    </row>
    <row r="157" spans="4:27" x14ac:dyDescent="0.3">
      <c r="D157" s="45"/>
      <c r="E157" s="45"/>
      <c r="U157"/>
      <c r="V157"/>
      <c r="W157"/>
      <c r="X157"/>
      <c r="Y157"/>
      <c r="Z157"/>
      <c r="AA157"/>
    </row>
    <row r="158" spans="4:27" x14ac:dyDescent="0.3">
      <c r="D158" s="45"/>
      <c r="E158" s="45"/>
      <c r="U158"/>
      <c r="V158"/>
      <c r="W158"/>
      <c r="X158"/>
      <c r="Y158"/>
      <c r="Z158"/>
      <c r="AA158"/>
    </row>
    <row r="159" spans="4:27" x14ac:dyDescent="0.3">
      <c r="D159" s="45"/>
      <c r="E159" s="45"/>
      <c r="U159"/>
      <c r="V159"/>
      <c r="W159"/>
      <c r="X159"/>
      <c r="Y159"/>
      <c r="Z159"/>
      <c r="AA159"/>
    </row>
    <row r="160" spans="4:27" x14ac:dyDescent="0.3">
      <c r="D160" s="45"/>
      <c r="E160" s="45"/>
      <c r="U160"/>
      <c r="V160"/>
      <c r="W160"/>
      <c r="X160"/>
      <c r="Y160"/>
      <c r="Z160"/>
      <c r="AA160"/>
    </row>
    <row r="161" spans="4:27" x14ac:dyDescent="0.3">
      <c r="D161" s="45"/>
      <c r="E161" s="45"/>
      <c r="U161"/>
      <c r="V161"/>
      <c r="W161"/>
      <c r="X161"/>
      <c r="Y161"/>
      <c r="Z161"/>
      <c r="AA161"/>
    </row>
    <row r="162" spans="4:27" x14ac:dyDescent="0.3">
      <c r="D162" s="45"/>
      <c r="E162" s="45"/>
      <c r="U162"/>
      <c r="V162"/>
      <c r="W162"/>
      <c r="X162"/>
      <c r="Y162"/>
      <c r="Z162"/>
      <c r="AA162"/>
    </row>
    <row r="163" spans="4:27" x14ac:dyDescent="0.3">
      <c r="D163" s="45"/>
      <c r="E163" s="45"/>
      <c r="U163"/>
      <c r="V163"/>
      <c r="W163"/>
      <c r="X163"/>
      <c r="Y163"/>
      <c r="Z163"/>
      <c r="AA163"/>
    </row>
    <row r="164" spans="4:27" x14ac:dyDescent="0.3">
      <c r="D164" s="45"/>
      <c r="E164" s="45"/>
      <c r="U164"/>
      <c r="V164"/>
      <c r="W164"/>
      <c r="X164"/>
      <c r="Y164"/>
      <c r="Z164"/>
      <c r="AA164"/>
    </row>
    <row r="165" spans="4:27" x14ac:dyDescent="0.3">
      <c r="D165" s="45"/>
      <c r="E165" s="45"/>
      <c r="U165"/>
      <c r="V165"/>
      <c r="W165"/>
      <c r="X165"/>
      <c r="Y165"/>
      <c r="Z165"/>
      <c r="AA165"/>
    </row>
    <row r="166" spans="4:27" x14ac:dyDescent="0.3">
      <c r="D166" s="45"/>
      <c r="E166" s="45"/>
      <c r="U166"/>
      <c r="V166"/>
      <c r="W166"/>
      <c r="X166"/>
      <c r="Y166"/>
      <c r="Z166"/>
      <c r="AA166"/>
    </row>
    <row r="167" spans="4:27" x14ac:dyDescent="0.3">
      <c r="D167" s="45"/>
      <c r="E167" s="45"/>
      <c r="U167"/>
      <c r="V167"/>
      <c r="W167"/>
      <c r="X167"/>
      <c r="Y167"/>
      <c r="Z167"/>
      <c r="AA167"/>
    </row>
    <row r="168" spans="4:27" x14ac:dyDescent="0.3">
      <c r="D168" s="45"/>
      <c r="E168" s="45"/>
      <c r="U168"/>
      <c r="V168"/>
      <c r="W168"/>
      <c r="X168"/>
      <c r="Y168"/>
      <c r="Z168"/>
      <c r="AA168"/>
    </row>
    <row r="169" spans="4:27" x14ac:dyDescent="0.3">
      <c r="D169" s="45"/>
      <c r="E169" s="45"/>
      <c r="U169"/>
      <c r="V169"/>
      <c r="W169"/>
      <c r="X169"/>
      <c r="Y169"/>
      <c r="Z169"/>
      <c r="AA169"/>
    </row>
    <row r="170" spans="4:27" x14ac:dyDescent="0.3">
      <c r="D170" s="45"/>
      <c r="E170" s="45"/>
      <c r="U170"/>
      <c r="V170"/>
      <c r="W170"/>
      <c r="X170"/>
      <c r="Y170"/>
      <c r="Z170"/>
      <c r="AA170"/>
    </row>
    <row r="171" spans="4:27" x14ac:dyDescent="0.3">
      <c r="D171" s="45"/>
      <c r="E171" s="45"/>
      <c r="U171"/>
      <c r="V171"/>
      <c r="W171"/>
      <c r="X171"/>
      <c r="Y171"/>
      <c r="Z171"/>
      <c r="AA171"/>
    </row>
    <row r="172" spans="4:27" x14ac:dyDescent="0.3">
      <c r="D172" s="45"/>
      <c r="E172" s="45"/>
      <c r="U172"/>
      <c r="V172"/>
      <c r="W172"/>
      <c r="X172"/>
      <c r="Y172"/>
      <c r="Z172"/>
      <c r="AA172"/>
    </row>
    <row r="173" spans="4:27" x14ac:dyDescent="0.3">
      <c r="D173" s="45"/>
      <c r="E173" s="45"/>
      <c r="U173"/>
      <c r="V173"/>
      <c r="W173"/>
      <c r="X173"/>
      <c r="Y173"/>
      <c r="Z173"/>
      <c r="AA173"/>
    </row>
    <row r="174" spans="4:27" x14ac:dyDescent="0.3">
      <c r="D174" s="45"/>
      <c r="E174" s="45"/>
      <c r="U174"/>
      <c r="V174"/>
      <c r="W174"/>
      <c r="X174"/>
      <c r="Y174"/>
      <c r="Z174"/>
      <c r="AA174"/>
    </row>
    <row r="175" spans="4:27" x14ac:dyDescent="0.3">
      <c r="D175" s="45"/>
      <c r="E175" s="45"/>
      <c r="U175"/>
      <c r="V175"/>
      <c r="W175"/>
      <c r="X175"/>
      <c r="Y175"/>
      <c r="Z175"/>
      <c r="AA175"/>
    </row>
    <row r="176" spans="4:27" x14ac:dyDescent="0.3">
      <c r="D176" s="45"/>
      <c r="E176" s="45"/>
      <c r="U176"/>
      <c r="V176"/>
      <c r="W176"/>
      <c r="X176"/>
      <c r="Y176"/>
      <c r="Z176"/>
      <c r="AA176"/>
    </row>
    <row r="177" spans="4:27" x14ac:dyDescent="0.3">
      <c r="D177" s="45"/>
      <c r="E177" s="45"/>
      <c r="U177"/>
      <c r="V177"/>
      <c r="W177"/>
      <c r="X177"/>
      <c r="Y177"/>
      <c r="Z177"/>
      <c r="AA177"/>
    </row>
    <row r="178" spans="4:27" x14ac:dyDescent="0.3">
      <c r="D178" s="45"/>
      <c r="E178" s="45"/>
      <c r="U178"/>
      <c r="V178"/>
      <c r="W178"/>
      <c r="X178"/>
      <c r="Y178"/>
      <c r="Z178"/>
      <c r="AA178"/>
    </row>
    <row r="179" spans="4:27" x14ac:dyDescent="0.3">
      <c r="D179" s="45"/>
      <c r="E179" s="45"/>
      <c r="U179"/>
      <c r="V179"/>
      <c r="W179"/>
      <c r="X179"/>
      <c r="Y179"/>
      <c r="Z179"/>
      <c r="AA179"/>
    </row>
    <row r="180" spans="4:27" x14ac:dyDescent="0.3">
      <c r="D180" s="45"/>
      <c r="E180" s="45"/>
      <c r="U180"/>
      <c r="V180"/>
      <c r="W180"/>
      <c r="X180"/>
      <c r="Y180"/>
      <c r="Z180"/>
      <c r="AA180"/>
    </row>
    <row r="181" spans="4:27" x14ac:dyDescent="0.3">
      <c r="D181" s="45"/>
      <c r="E181" s="45"/>
      <c r="U181"/>
      <c r="V181"/>
      <c r="W181"/>
      <c r="X181"/>
      <c r="Y181"/>
      <c r="Z181"/>
      <c r="AA181"/>
    </row>
    <row r="182" spans="4:27" x14ac:dyDescent="0.3">
      <c r="D182" s="45"/>
      <c r="E182" s="45"/>
      <c r="U182"/>
      <c r="V182"/>
      <c r="W182"/>
      <c r="X182"/>
      <c r="Y182"/>
      <c r="Z182"/>
      <c r="AA182"/>
    </row>
    <row r="183" spans="4:27" x14ac:dyDescent="0.3">
      <c r="D183" s="45"/>
      <c r="E183" s="45"/>
      <c r="U183"/>
      <c r="V183"/>
      <c r="W183"/>
      <c r="X183"/>
      <c r="Y183"/>
      <c r="Z183"/>
      <c r="AA183"/>
    </row>
    <row r="184" spans="4:27" x14ac:dyDescent="0.3">
      <c r="D184" s="45"/>
      <c r="E184" s="45"/>
      <c r="U184"/>
      <c r="V184"/>
      <c r="W184"/>
      <c r="X184"/>
      <c r="Y184"/>
      <c r="Z184"/>
      <c r="AA184"/>
    </row>
    <row r="185" spans="4:27" x14ac:dyDescent="0.3">
      <c r="D185" s="45"/>
      <c r="E185" s="45"/>
      <c r="U185"/>
      <c r="V185"/>
      <c r="W185"/>
      <c r="X185"/>
      <c r="Y185"/>
      <c r="Z185"/>
      <c r="AA185"/>
    </row>
    <row r="186" spans="4:27" x14ac:dyDescent="0.3">
      <c r="D186" s="45"/>
      <c r="E186" s="45"/>
      <c r="U186"/>
      <c r="V186"/>
      <c r="W186"/>
      <c r="X186"/>
      <c r="Y186"/>
      <c r="Z186"/>
      <c r="AA186"/>
    </row>
    <row r="187" spans="4:27" x14ac:dyDescent="0.3">
      <c r="D187" s="45"/>
      <c r="E187" s="45"/>
      <c r="U187"/>
      <c r="V187"/>
      <c r="W187"/>
      <c r="X187"/>
      <c r="Y187"/>
      <c r="Z187"/>
      <c r="AA187"/>
    </row>
    <row r="188" spans="4:27" x14ac:dyDescent="0.3">
      <c r="D188" s="45"/>
      <c r="E188" s="45"/>
      <c r="U188"/>
      <c r="V188"/>
      <c r="W188"/>
      <c r="X188"/>
      <c r="Y188"/>
      <c r="Z188"/>
      <c r="AA188"/>
    </row>
    <row r="189" spans="4:27" x14ac:dyDescent="0.3">
      <c r="D189" s="45"/>
      <c r="E189" s="45"/>
      <c r="U189"/>
      <c r="V189"/>
      <c r="W189"/>
      <c r="X189"/>
      <c r="Y189"/>
      <c r="Z189"/>
      <c r="AA189"/>
    </row>
    <row r="190" spans="4:27" x14ac:dyDescent="0.3">
      <c r="D190" s="45"/>
      <c r="E190" s="45"/>
      <c r="U190"/>
      <c r="V190"/>
      <c r="W190"/>
      <c r="X190"/>
      <c r="Y190"/>
      <c r="Z190"/>
      <c r="AA190"/>
    </row>
    <row r="191" spans="4:27" x14ac:dyDescent="0.3">
      <c r="D191" s="45"/>
      <c r="E191" s="45"/>
      <c r="U191"/>
      <c r="V191"/>
      <c r="W191"/>
      <c r="X191"/>
      <c r="Y191"/>
      <c r="Z191"/>
      <c r="AA191"/>
    </row>
    <row r="192" spans="4:27" x14ac:dyDescent="0.3">
      <c r="D192" s="45"/>
      <c r="E192" s="45"/>
      <c r="U192"/>
      <c r="V192"/>
      <c r="W192"/>
      <c r="X192"/>
      <c r="Y192"/>
      <c r="Z192"/>
      <c r="AA192"/>
    </row>
    <row r="193" spans="4:27" x14ac:dyDescent="0.3">
      <c r="D193" s="45"/>
      <c r="E193" s="45"/>
      <c r="U193"/>
      <c r="V193"/>
      <c r="W193"/>
      <c r="X193"/>
      <c r="Y193"/>
      <c r="Z193"/>
      <c r="AA193"/>
    </row>
    <row r="194" spans="4:27" x14ac:dyDescent="0.3">
      <c r="D194" s="45"/>
      <c r="E194" s="45"/>
      <c r="U194"/>
      <c r="V194"/>
      <c r="W194"/>
      <c r="X194"/>
      <c r="Y194"/>
      <c r="Z194"/>
      <c r="AA194"/>
    </row>
    <row r="195" spans="4:27" x14ac:dyDescent="0.3">
      <c r="D195" s="45"/>
      <c r="E195" s="45"/>
      <c r="U195"/>
      <c r="V195"/>
      <c r="W195"/>
      <c r="X195"/>
      <c r="Y195"/>
      <c r="Z195"/>
      <c r="AA195"/>
    </row>
    <row r="196" spans="4:27" x14ac:dyDescent="0.3">
      <c r="D196" s="45"/>
      <c r="E196" s="45"/>
      <c r="U196"/>
      <c r="V196"/>
      <c r="W196"/>
      <c r="X196"/>
      <c r="Y196"/>
      <c r="Z196"/>
      <c r="AA196"/>
    </row>
    <row r="197" spans="4:27" x14ac:dyDescent="0.3">
      <c r="D197" s="45"/>
      <c r="E197" s="45"/>
      <c r="U197"/>
      <c r="V197"/>
      <c r="W197"/>
      <c r="X197"/>
      <c r="Y197"/>
      <c r="Z197"/>
      <c r="AA197"/>
    </row>
    <row r="198" spans="4:27" x14ac:dyDescent="0.3">
      <c r="D198" s="45"/>
      <c r="E198" s="45"/>
      <c r="U198"/>
      <c r="V198"/>
      <c r="W198"/>
      <c r="X198"/>
      <c r="Y198"/>
      <c r="Z198"/>
      <c r="AA198"/>
    </row>
    <row r="199" spans="4:27" x14ac:dyDescent="0.3">
      <c r="D199" s="45"/>
      <c r="E199" s="45"/>
      <c r="U199"/>
      <c r="V199"/>
      <c r="W199"/>
      <c r="X199"/>
      <c r="Y199"/>
      <c r="Z199"/>
      <c r="AA199"/>
    </row>
    <row r="200" spans="4:27" x14ac:dyDescent="0.3">
      <c r="D200" s="45"/>
      <c r="E200" s="45"/>
      <c r="U200"/>
      <c r="V200"/>
      <c r="W200"/>
      <c r="X200"/>
      <c r="Y200"/>
      <c r="Z200"/>
      <c r="AA200"/>
    </row>
    <row r="201" spans="4:27" x14ac:dyDescent="0.3">
      <c r="D201" s="45"/>
      <c r="E201" s="45"/>
      <c r="U201"/>
      <c r="V201"/>
      <c r="W201"/>
      <c r="X201"/>
      <c r="Y201"/>
      <c r="Z201"/>
      <c r="AA201"/>
    </row>
    <row r="202" spans="4:27" x14ac:dyDescent="0.3">
      <c r="D202" s="45"/>
      <c r="E202" s="45"/>
      <c r="U202"/>
      <c r="V202"/>
      <c r="W202"/>
      <c r="X202"/>
      <c r="Y202"/>
      <c r="Z202"/>
      <c r="AA202"/>
    </row>
    <row r="203" spans="4:27" x14ac:dyDescent="0.3">
      <c r="D203" s="45"/>
      <c r="E203" s="45"/>
      <c r="U203"/>
      <c r="V203"/>
      <c r="W203"/>
      <c r="X203"/>
      <c r="Y203"/>
      <c r="Z203"/>
      <c r="AA203"/>
    </row>
    <row r="204" spans="4:27" x14ac:dyDescent="0.3">
      <c r="D204" s="45"/>
      <c r="E204" s="45"/>
      <c r="U204"/>
      <c r="V204"/>
      <c r="W204"/>
      <c r="X204"/>
      <c r="Y204"/>
      <c r="Z204"/>
      <c r="AA204"/>
    </row>
    <row r="205" spans="4:27" x14ac:dyDescent="0.3">
      <c r="D205" s="45"/>
      <c r="E205" s="45"/>
      <c r="U205"/>
      <c r="V205"/>
      <c r="W205"/>
      <c r="X205"/>
      <c r="Y205"/>
      <c r="Z205"/>
      <c r="AA205"/>
    </row>
    <row r="206" spans="4:27" x14ac:dyDescent="0.3">
      <c r="D206" s="45"/>
      <c r="E206" s="45"/>
      <c r="U206"/>
      <c r="V206"/>
      <c r="W206"/>
      <c r="X206"/>
      <c r="Y206"/>
      <c r="Z206"/>
      <c r="AA206"/>
    </row>
    <row r="207" spans="4:27" x14ac:dyDescent="0.3">
      <c r="D207" s="45"/>
      <c r="E207" s="45"/>
      <c r="U207"/>
      <c r="V207"/>
      <c r="W207"/>
      <c r="X207"/>
      <c r="Y207"/>
      <c r="Z207"/>
      <c r="AA207"/>
    </row>
    <row r="208" spans="4:27" x14ac:dyDescent="0.3">
      <c r="D208" s="45"/>
      <c r="E208" s="45"/>
      <c r="U208"/>
      <c r="V208"/>
      <c r="W208"/>
      <c r="X208"/>
      <c r="Y208"/>
      <c r="Z208"/>
      <c r="AA208"/>
    </row>
    <row r="209" spans="4:27" x14ac:dyDescent="0.3">
      <c r="D209" s="45"/>
      <c r="E209" s="45"/>
      <c r="U209"/>
      <c r="V209"/>
      <c r="W209"/>
      <c r="X209"/>
      <c r="Y209"/>
      <c r="Z209"/>
      <c r="AA209"/>
    </row>
    <row r="210" spans="4:27" x14ac:dyDescent="0.3">
      <c r="D210" s="45"/>
      <c r="E210" s="45"/>
      <c r="U210"/>
      <c r="V210"/>
      <c r="W210"/>
      <c r="X210"/>
      <c r="Y210"/>
      <c r="Z210"/>
      <c r="AA210"/>
    </row>
    <row r="211" spans="4:27" x14ac:dyDescent="0.3">
      <c r="D211" s="45"/>
      <c r="E211" s="45"/>
      <c r="U211"/>
      <c r="V211"/>
      <c r="W211"/>
      <c r="X211"/>
      <c r="Y211"/>
      <c r="Z211"/>
      <c r="AA211"/>
    </row>
    <row r="212" spans="4:27" x14ac:dyDescent="0.3">
      <c r="D212" s="45"/>
      <c r="E212" s="45"/>
      <c r="U212"/>
      <c r="V212"/>
      <c r="W212"/>
      <c r="X212"/>
      <c r="Y212"/>
      <c r="Z212"/>
      <c r="AA212"/>
    </row>
    <row r="213" spans="4:27" x14ac:dyDescent="0.3">
      <c r="D213" s="45"/>
      <c r="E213" s="45"/>
      <c r="U213"/>
      <c r="V213"/>
      <c r="W213"/>
      <c r="X213"/>
      <c r="Y213"/>
      <c r="Z213"/>
      <c r="AA213"/>
    </row>
    <row r="214" spans="4:27" x14ac:dyDescent="0.3">
      <c r="D214" s="45"/>
      <c r="E214" s="45"/>
      <c r="U214"/>
      <c r="V214"/>
      <c r="W214"/>
      <c r="X214"/>
      <c r="Y214"/>
      <c r="Z214"/>
      <c r="AA214"/>
    </row>
    <row r="215" spans="4:27" x14ac:dyDescent="0.3">
      <c r="D215" s="45"/>
      <c r="E215" s="45"/>
      <c r="U215"/>
      <c r="V215"/>
      <c r="W215"/>
      <c r="X215"/>
      <c r="Y215"/>
      <c r="Z215"/>
      <c r="AA215"/>
    </row>
    <row r="216" spans="4:27" x14ac:dyDescent="0.3">
      <c r="D216" s="45"/>
      <c r="E216" s="45"/>
      <c r="U216"/>
      <c r="V216"/>
      <c r="W216"/>
      <c r="X216"/>
      <c r="Y216"/>
      <c r="Z216"/>
      <c r="AA216"/>
    </row>
    <row r="217" spans="4:27" x14ac:dyDescent="0.3">
      <c r="D217" s="45"/>
      <c r="E217" s="45"/>
      <c r="U217"/>
      <c r="V217"/>
      <c r="W217"/>
      <c r="X217"/>
      <c r="Y217"/>
      <c r="Z217"/>
      <c r="AA217"/>
    </row>
    <row r="218" spans="4:27" x14ac:dyDescent="0.3">
      <c r="D218" s="45"/>
      <c r="E218" s="45"/>
      <c r="U218"/>
      <c r="V218"/>
      <c r="W218"/>
      <c r="X218"/>
      <c r="Y218"/>
      <c r="Z218"/>
      <c r="AA218"/>
    </row>
    <row r="219" spans="4:27" x14ac:dyDescent="0.3">
      <c r="D219" s="45"/>
      <c r="E219" s="45"/>
      <c r="U219"/>
      <c r="V219"/>
      <c r="W219"/>
      <c r="X219"/>
      <c r="Y219"/>
      <c r="Z219"/>
      <c r="AA219"/>
    </row>
    <row r="220" spans="4:27" x14ac:dyDescent="0.3">
      <c r="D220" s="45"/>
      <c r="E220" s="45"/>
      <c r="U220"/>
      <c r="V220"/>
      <c r="W220"/>
      <c r="X220"/>
      <c r="Y220"/>
      <c r="Z220"/>
      <c r="AA220"/>
    </row>
    <row r="221" spans="4:27" x14ac:dyDescent="0.3">
      <c r="D221" s="45"/>
      <c r="E221" s="45"/>
      <c r="U221"/>
      <c r="V221"/>
      <c r="W221"/>
      <c r="X221"/>
      <c r="Y221"/>
      <c r="Z221"/>
      <c r="AA221"/>
    </row>
    <row r="222" spans="4:27" x14ac:dyDescent="0.3">
      <c r="D222" s="45"/>
      <c r="E222" s="45"/>
      <c r="U222"/>
      <c r="V222"/>
      <c r="W222"/>
      <c r="X222"/>
      <c r="Y222"/>
      <c r="Z222"/>
      <c r="AA222"/>
    </row>
    <row r="223" spans="4:27" x14ac:dyDescent="0.3">
      <c r="D223" s="45"/>
      <c r="E223" s="45"/>
      <c r="U223"/>
      <c r="V223"/>
      <c r="W223"/>
      <c r="X223"/>
      <c r="Y223"/>
      <c r="Z223"/>
      <c r="AA223"/>
    </row>
    <row r="224" spans="4:27" x14ac:dyDescent="0.3">
      <c r="D224" s="45"/>
      <c r="E224" s="45"/>
      <c r="U224"/>
      <c r="V224"/>
      <c r="W224"/>
      <c r="X224"/>
      <c r="Y224"/>
      <c r="Z224"/>
      <c r="AA224"/>
    </row>
    <row r="225" spans="4:27" x14ac:dyDescent="0.3">
      <c r="D225" s="45"/>
      <c r="E225" s="45"/>
      <c r="U225"/>
      <c r="V225"/>
      <c r="W225"/>
      <c r="X225"/>
      <c r="Y225"/>
      <c r="Z225"/>
      <c r="AA225"/>
    </row>
    <row r="226" spans="4:27" x14ac:dyDescent="0.3">
      <c r="D226" s="45"/>
      <c r="E226" s="45"/>
      <c r="U226"/>
      <c r="V226"/>
      <c r="W226"/>
      <c r="X226"/>
      <c r="Y226"/>
      <c r="Z226"/>
      <c r="AA226"/>
    </row>
    <row r="227" spans="4:27" x14ac:dyDescent="0.3">
      <c r="D227" s="45"/>
      <c r="E227" s="45"/>
      <c r="U227"/>
      <c r="V227"/>
      <c r="W227"/>
      <c r="X227"/>
      <c r="Y227"/>
      <c r="Z227"/>
      <c r="AA227"/>
    </row>
    <row r="228" spans="4:27" x14ac:dyDescent="0.3">
      <c r="D228" s="45"/>
      <c r="E228" s="45"/>
      <c r="U228"/>
      <c r="V228"/>
      <c r="W228"/>
      <c r="X228"/>
      <c r="Y228"/>
      <c r="Z228"/>
      <c r="AA228"/>
    </row>
    <row r="229" spans="4:27" x14ac:dyDescent="0.3">
      <c r="D229" s="45"/>
      <c r="E229" s="45"/>
      <c r="U229"/>
      <c r="V229"/>
      <c r="W229"/>
      <c r="X229"/>
      <c r="Y229"/>
      <c r="Z229"/>
      <c r="AA229"/>
    </row>
    <row r="230" spans="4:27" x14ac:dyDescent="0.3">
      <c r="D230" s="45"/>
      <c r="E230" s="45"/>
      <c r="U230"/>
      <c r="V230"/>
      <c r="W230"/>
      <c r="X230"/>
      <c r="Y230"/>
      <c r="Z230"/>
      <c r="AA230"/>
    </row>
    <row r="231" spans="4:27" x14ac:dyDescent="0.3">
      <c r="D231" s="45"/>
      <c r="E231" s="45"/>
      <c r="U231"/>
      <c r="V231"/>
      <c r="W231"/>
      <c r="X231"/>
      <c r="Y231"/>
      <c r="Z231"/>
      <c r="AA231"/>
    </row>
    <row r="232" spans="4:27" x14ac:dyDescent="0.3">
      <c r="D232" s="45"/>
      <c r="E232" s="45"/>
      <c r="U232"/>
      <c r="V232"/>
      <c r="W232"/>
      <c r="X232"/>
      <c r="Y232"/>
      <c r="Z232"/>
      <c r="AA232"/>
    </row>
    <row r="233" spans="4:27" x14ac:dyDescent="0.3">
      <c r="D233" s="45"/>
      <c r="E233" s="45"/>
      <c r="U233"/>
      <c r="V233"/>
      <c r="W233"/>
      <c r="X233"/>
      <c r="Y233"/>
      <c r="Z233"/>
      <c r="AA233"/>
    </row>
    <row r="234" spans="4:27" x14ac:dyDescent="0.3">
      <c r="D234" s="45"/>
      <c r="E234" s="45"/>
      <c r="U234"/>
      <c r="V234"/>
      <c r="W234"/>
      <c r="X234"/>
      <c r="Y234"/>
      <c r="Z234"/>
      <c r="AA234"/>
    </row>
    <row r="235" spans="4:27" x14ac:dyDescent="0.3">
      <c r="D235" s="45"/>
      <c r="E235" s="45"/>
      <c r="U235"/>
      <c r="V235"/>
      <c r="W235"/>
      <c r="X235"/>
      <c r="Y235"/>
      <c r="Z235"/>
      <c r="AA235"/>
    </row>
    <row r="236" spans="4:27" x14ac:dyDescent="0.3">
      <c r="D236" s="45"/>
      <c r="E236" s="45"/>
    </row>
    <row r="237" spans="4:27" x14ac:dyDescent="0.3">
      <c r="D237" s="45"/>
      <c r="E237" s="45"/>
    </row>
    <row r="238" spans="4:27" x14ac:dyDescent="0.3">
      <c r="D238" s="45"/>
      <c r="E238" s="45"/>
    </row>
    <row r="239" spans="4:27" x14ac:dyDescent="0.3">
      <c r="D239" s="45"/>
      <c r="E239" s="45"/>
    </row>
    <row r="240" spans="4:27" x14ac:dyDescent="0.3">
      <c r="D240" s="45"/>
      <c r="E240" s="45"/>
    </row>
    <row r="241" spans="4:27" x14ac:dyDescent="0.3">
      <c r="D241" s="45"/>
      <c r="E241" s="45"/>
      <c r="U241"/>
      <c r="V241"/>
      <c r="W241"/>
      <c r="X241"/>
      <c r="Y241"/>
      <c r="Z241"/>
      <c r="AA241"/>
    </row>
    <row r="242" spans="4:27" x14ac:dyDescent="0.3">
      <c r="D242" s="45"/>
      <c r="E242" s="45"/>
      <c r="U242"/>
      <c r="V242"/>
      <c r="W242"/>
      <c r="X242"/>
      <c r="Y242"/>
      <c r="Z242"/>
      <c r="AA242"/>
    </row>
    <row r="243" spans="4:27" x14ac:dyDescent="0.3">
      <c r="D243" s="45"/>
      <c r="E243" s="45"/>
      <c r="U243"/>
      <c r="V243"/>
      <c r="W243"/>
      <c r="X243"/>
      <c r="Y243"/>
      <c r="Z243"/>
      <c r="AA243"/>
    </row>
    <row r="244" spans="4:27" x14ac:dyDescent="0.3">
      <c r="D244" s="45"/>
      <c r="E244" s="45"/>
      <c r="U244"/>
      <c r="V244"/>
      <c r="W244"/>
      <c r="X244"/>
      <c r="Y244"/>
      <c r="Z244"/>
      <c r="AA244"/>
    </row>
    <row r="245" spans="4:27" x14ac:dyDescent="0.3">
      <c r="D245" s="45"/>
      <c r="E245" s="45"/>
      <c r="U245"/>
      <c r="V245"/>
      <c r="W245"/>
      <c r="X245"/>
      <c r="Y245"/>
      <c r="Z245"/>
      <c r="AA245"/>
    </row>
    <row r="246" spans="4:27" x14ac:dyDescent="0.3">
      <c r="D246" s="45"/>
      <c r="E246" s="45"/>
      <c r="U246"/>
      <c r="V246"/>
      <c r="W246"/>
      <c r="X246"/>
      <c r="Y246"/>
      <c r="Z246"/>
      <c r="AA246"/>
    </row>
    <row r="247" spans="4:27" x14ac:dyDescent="0.3">
      <c r="D247" s="45"/>
      <c r="E247" s="45"/>
      <c r="U247"/>
      <c r="V247"/>
      <c r="W247"/>
      <c r="X247"/>
      <c r="Y247"/>
      <c r="Z247"/>
      <c r="AA247"/>
    </row>
    <row r="248" spans="4:27" x14ac:dyDescent="0.3">
      <c r="D248" s="45"/>
      <c r="E248" s="45"/>
      <c r="U248"/>
      <c r="V248"/>
      <c r="W248"/>
      <c r="X248"/>
      <c r="Y248"/>
      <c r="Z248"/>
      <c r="AA248"/>
    </row>
    <row r="249" spans="4:27" x14ac:dyDescent="0.3">
      <c r="D249" s="45"/>
      <c r="E249" s="45"/>
      <c r="U249"/>
      <c r="V249"/>
      <c r="W249"/>
      <c r="X249"/>
      <c r="Y249"/>
      <c r="Z249"/>
      <c r="AA249"/>
    </row>
    <row r="250" spans="4:27" x14ac:dyDescent="0.3">
      <c r="D250" s="45"/>
      <c r="E250" s="45"/>
      <c r="U250"/>
      <c r="V250"/>
      <c r="W250"/>
      <c r="X250"/>
      <c r="Y250"/>
      <c r="Z250"/>
      <c r="AA250"/>
    </row>
    <row r="251" spans="4:27" x14ac:dyDescent="0.3">
      <c r="D251" s="45"/>
      <c r="E251" s="45"/>
      <c r="U251"/>
      <c r="V251"/>
      <c r="W251"/>
      <c r="X251"/>
      <c r="Y251"/>
      <c r="Z251"/>
      <c r="AA251"/>
    </row>
    <row r="252" spans="4:27" x14ac:dyDescent="0.3">
      <c r="D252" s="45"/>
      <c r="E252" s="45"/>
      <c r="U252"/>
      <c r="V252"/>
      <c r="W252"/>
      <c r="X252"/>
      <c r="Y252"/>
      <c r="Z252"/>
      <c r="AA252"/>
    </row>
    <row r="253" spans="4:27" x14ac:dyDescent="0.3">
      <c r="D253" s="45"/>
      <c r="E253" s="45"/>
      <c r="U253"/>
      <c r="V253"/>
      <c r="W253"/>
      <c r="X253"/>
      <c r="Y253"/>
      <c r="Z253"/>
      <c r="AA253"/>
    </row>
    <row r="254" spans="4:27" x14ac:dyDescent="0.3">
      <c r="D254" s="45"/>
      <c r="E254" s="45"/>
      <c r="U254"/>
      <c r="V254"/>
      <c r="W254"/>
      <c r="X254"/>
      <c r="Y254"/>
      <c r="Z254"/>
      <c r="AA254"/>
    </row>
    <row r="255" spans="4:27" x14ac:dyDescent="0.3">
      <c r="D255" s="45"/>
      <c r="E255" s="45"/>
      <c r="U255"/>
      <c r="V255"/>
      <c r="W255"/>
      <c r="X255"/>
      <c r="Y255"/>
      <c r="Z255"/>
      <c r="AA255"/>
    </row>
    <row r="256" spans="4:27" x14ac:dyDescent="0.3">
      <c r="D256" s="45"/>
      <c r="E256" s="45"/>
      <c r="U256"/>
      <c r="V256"/>
      <c r="W256"/>
      <c r="X256"/>
      <c r="Y256"/>
      <c r="Z256"/>
      <c r="AA256"/>
    </row>
    <row r="257" spans="4:27" x14ac:dyDescent="0.3">
      <c r="D257" s="45"/>
      <c r="E257" s="45"/>
      <c r="U257"/>
      <c r="V257"/>
      <c r="W257"/>
      <c r="X257"/>
      <c r="Y257"/>
      <c r="Z257"/>
      <c r="AA257"/>
    </row>
    <row r="258" spans="4:27" x14ac:dyDescent="0.3">
      <c r="D258" s="45"/>
      <c r="E258" s="45"/>
      <c r="U258"/>
      <c r="V258"/>
      <c r="W258"/>
      <c r="X258"/>
      <c r="Y258"/>
      <c r="Z258"/>
      <c r="AA258"/>
    </row>
    <row r="269" spans="4:27" x14ac:dyDescent="0.3">
      <c r="D269" s="45"/>
      <c r="E269" s="45"/>
      <c r="F269" s="45"/>
      <c r="R269"/>
      <c r="U269"/>
      <c r="V269"/>
      <c r="W269"/>
      <c r="X269"/>
      <c r="Y269"/>
      <c r="Z269"/>
      <c r="AA269"/>
    </row>
    <row r="270" spans="4:27" x14ac:dyDescent="0.3">
      <c r="D270" s="45"/>
      <c r="E270" s="45"/>
      <c r="F270" s="45"/>
      <c r="R270"/>
      <c r="U270"/>
      <c r="V270"/>
      <c r="W270"/>
      <c r="X270"/>
      <c r="Y270"/>
      <c r="Z270"/>
      <c r="AA270"/>
    </row>
    <row r="271" spans="4:27" x14ac:dyDescent="0.3">
      <c r="D271" s="45"/>
      <c r="E271" s="45"/>
      <c r="F271" s="45"/>
      <c r="R271"/>
      <c r="U271"/>
      <c r="V271"/>
      <c r="W271"/>
      <c r="X271"/>
      <c r="Y271"/>
      <c r="Z271"/>
      <c r="AA271"/>
    </row>
    <row r="272" spans="4:27" x14ac:dyDescent="0.3">
      <c r="D272" s="45"/>
      <c r="E272" s="45"/>
      <c r="F272" s="45"/>
      <c r="R272"/>
      <c r="U272"/>
      <c r="V272"/>
      <c r="W272"/>
      <c r="X272"/>
      <c r="Y272"/>
      <c r="Z272"/>
      <c r="AA272"/>
    </row>
    <row r="273" spans="4:27" x14ac:dyDescent="0.3">
      <c r="D273" s="45"/>
      <c r="E273" s="45"/>
      <c r="F273" s="45"/>
      <c r="R273"/>
      <c r="U273"/>
      <c r="V273"/>
      <c r="W273"/>
      <c r="X273"/>
      <c r="Y273"/>
      <c r="Z273"/>
      <c r="AA273"/>
    </row>
    <row r="274" spans="4:27" x14ac:dyDescent="0.3">
      <c r="D274" s="45"/>
      <c r="E274" s="45"/>
      <c r="F274" s="45"/>
      <c r="R274"/>
      <c r="U274"/>
      <c r="V274"/>
      <c r="W274"/>
      <c r="X274"/>
      <c r="Y274"/>
      <c r="Z274"/>
      <c r="AA274"/>
    </row>
    <row r="275" spans="4:27" x14ac:dyDescent="0.3">
      <c r="D275" s="45"/>
      <c r="E275" s="45"/>
      <c r="F275" s="45"/>
      <c r="R275"/>
      <c r="U275"/>
      <c r="V275"/>
      <c r="W275"/>
      <c r="X275"/>
      <c r="Y275"/>
      <c r="Z275"/>
      <c r="AA275"/>
    </row>
    <row r="276" spans="4:27" x14ac:dyDescent="0.3">
      <c r="D276" s="45"/>
      <c r="E276" s="45"/>
      <c r="F276" s="45"/>
      <c r="R276"/>
      <c r="U276"/>
      <c r="V276"/>
      <c r="W276"/>
      <c r="X276"/>
      <c r="Y276"/>
      <c r="Z276"/>
      <c r="AA276"/>
    </row>
    <row r="277" spans="4:27" x14ac:dyDescent="0.3">
      <c r="D277" s="45"/>
      <c r="E277" s="45"/>
      <c r="F277" s="45"/>
      <c r="R277"/>
      <c r="U277"/>
      <c r="V277"/>
      <c r="W277"/>
      <c r="X277"/>
      <c r="Y277"/>
      <c r="Z277"/>
      <c r="AA277"/>
    </row>
    <row r="278" spans="4:27" x14ac:dyDescent="0.3">
      <c r="D278" s="45"/>
      <c r="E278" s="45"/>
      <c r="F278" s="45"/>
      <c r="R278"/>
      <c r="U278"/>
      <c r="V278"/>
      <c r="W278"/>
      <c r="X278"/>
      <c r="Y278"/>
      <c r="Z278"/>
      <c r="AA278"/>
    </row>
  </sheetData>
  <sortState ref="A5:AQ42">
    <sortCondition ref="D5:D42"/>
  </sortState>
  <mergeCells count="9">
    <mergeCell ref="AE3:AK3"/>
    <mergeCell ref="A2:D2"/>
    <mergeCell ref="A3:D4"/>
    <mergeCell ref="A41:D41"/>
    <mergeCell ref="A42:D42"/>
    <mergeCell ref="A43:D43"/>
    <mergeCell ref="F3:F4"/>
    <mergeCell ref="G3:Q3"/>
    <mergeCell ref="S3:AB3"/>
  </mergeCells>
  <phoneticPr fontId="0" type="noConversion"/>
  <pageMargins left="0.17" right="0.75" top="1.01" bottom="1" header="0.5" footer="0.5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EM307"/>
  <sheetViews>
    <sheetView zoomScaleNormal="100" workbookViewId="0">
      <selection activeCell="I12" sqref="I11:I12"/>
    </sheetView>
  </sheetViews>
  <sheetFormatPr defaultRowHeight="15.75" customHeight="1" x14ac:dyDescent="0.3"/>
  <cols>
    <col min="2" max="2" width="0" hidden="1" customWidth="1"/>
    <col min="4" max="4" width="40" style="49" customWidth="1"/>
    <col min="5" max="5" width="6.453125" style="49" customWidth="1"/>
    <col min="6" max="6" width="9.54296875" style="38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4" width="15.453125" bestFit="1" customWidth="1"/>
    <col min="15" max="15" width="15.453125" customWidth="1"/>
    <col min="16" max="16" width="13.453125" bestFit="1" customWidth="1"/>
    <col min="17" max="17" width="15.81640625" style="7" customWidth="1"/>
    <col min="18" max="18" width="4.1796875" style="50" customWidth="1"/>
    <col min="19" max="19" width="16.54296875" customWidth="1"/>
    <col min="20" max="20" width="14.81640625" customWidth="1"/>
    <col min="21" max="27" width="14.81640625" style="45" customWidth="1"/>
    <col min="28" max="28" width="17.1796875" customWidth="1"/>
    <col min="29" max="29" width="15.453125" customWidth="1"/>
    <col min="30" max="30" width="3.453125" customWidth="1"/>
    <col min="31" max="31" width="17.54296875" bestFit="1" customWidth="1"/>
    <col min="32" max="34" width="16.1796875" customWidth="1"/>
    <col min="35" max="35" width="17.1796875" customWidth="1"/>
    <col min="36" max="36" width="16.1796875" customWidth="1"/>
    <col min="37" max="37" width="17.81640625" customWidth="1"/>
    <col min="38" max="38" width="15.54296875" customWidth="1"/>
    <col min="39" max="39" width="17.1796875" customWidth="1"/>
    <col min="40" max="40" width="12" customWidth="1"/>
  </cols>
  <sheetData>
    <row r="1" spans="1:143" s="45" customFormat="1" ht="15.75" customHeight="1" x14ac:dyDescent="0.3">
      <c r="D1" s="62"/>
      <c r="E1" s="62"/>
      <c r="F1" s="71"/>
      <c r="Q1" s="82"/>
      <c r="R1" s="50"/>
    </row>
    <row r="2" spans="1:143" s="32" customFormat="1" ht="15.75" customHeight="1" x14ac:dyDescent="0.25">
      <c r="A2" s="184"/>
      <c r="B2" s="184"/>
      <c r="C2" s="184"/>
      <c r="D2" s="184"/>
      <c r="E2" s="90"/>
      <c r="F2" s="9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143" s="4" customFormat="1" ht="15.75" customHeight="1" x14ac:dyDescent="0.3">
      <c r="A3" s="191" t="s">
        <v>338</v>
      </c>
      <c r="B3" s="192"/>
      <c r="C3" s="192"/>
      <c r="D3" s="192"/>
      <c r="E3" s="91"/>
      <c r="F3" s="200" t="s">
        <v>304</v>
      </c>
      <c r="G3" s="186" t="s">
        <v>237</v>
      </c>
      <c r="H3" s="187"/>
      <c r="I3" s="187"/>
      <c r="J3" s="187"/>
      <c r="K3" s="187"/>
      <c r="L3" s="187"/>
      <c r="M3" s="187"/>
      <c r="N3" s="187"/>
      <c r="O3" s="187"/>
      <c r="P3" s="187"/>
      <c r="Q3" s="188"/>
      <c r="R3" s="23"/>
      <c r="S3" s="186" t="s">
        <v>242</v>
      </c>
      <c r="T3" s="189"/>
      <c r="U3" s="189"/>
      <c r="V3" s="189"/>
      <c r="W3" s="189"/>
      <c r="X3" s="189"/>
      <c r="Y3" s="189"/>
      <c r="Z3" s="189"/>
      <c r="AA3" s="189"/>
      <c r="AB3" s="190"/>
      <c r="AC3" s="58"/>
      <c r="AD3" s="2"/>
      <c r="AE3" s="181" t="s">
        <v>253</v>
      </c>
      <c r="AF3" s="182"/>
      <c r="AG3" s="182"/>
      <c r="AH3" s="182"/>
      <c r="AI3" s="182"/>
      <c r="AJ3" s="182"/>
      <c r="AK3" s="183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</row>
    <row r="4" spans="1:143" s="4" customFormat="1" ht="78.75" customHeight="1" x14ac:dyDescent="0.25">
      <c r="A4" s="193"/>
      <c r="B4" s="194"/>
      <c r="C4" s="194"/>
      <c r="D4" s="194"/>
      <c r="E4" s="49" t="str">
        <f t="shared" ref="E4:E35" si="0">IF(F4="Y",1," ")</f>
        <v xml:space="preserve"> </v>
      </c>
      <c r="F4" s="201"/>
      <c r="G4" s="17" t="s">
        <v>230</v>
      </c>
      <c r="H4" s="15" t="s">
        <v>231</v>
      </c>
      <c r="I4" s="15" t="s">
        <v>232</v>
      </c>
      <c r="J4" s="15" t="s">
        <v>233</v>
      </c>
      <c r="K4" s="42" t="s">
        <v>245</v>
      </c>
      <c r="L4" s="15" t="s">
        <v>234</v>
      </c>
      <c r="M4" s="15" t="s">
        <v>0</v>
      </c>
      <c r="N4" s="15" t="s">
        <v>235</v>
      </c>
      <c r="O4" s="15" t="s">
        <v>236</v>
      </c>
      <c r="P4" s="22" t="s">
        <v>268</v>
      </c>
      <c r="Q4" s="56" t="s">
        <v>1</v>
      </c>
      <c r="R4" s="24"/>
      <c r="S4" s="15" t="s">
        <v>238</v>
      </c>
      <c r="T4" s="33" t="s">
        <v>239</v>
      </c>
      <c r="U4" s="55" t="s">
        <v>286</v>
      </c>
      <c r="V4" s="55" t="s">
        <v>287</v>
      </c>
      <c r="W4" s="16" t="s">
        <v>2</v>
      </c>
      <c r="X4" s="16" t="s">
        <v>240</v>
      </c>
      <c r="Y4" s="16" t="s">
        <v>288</v>
      </c>
      <c r="Z4" s="55" t="s">
        <v>289</v>
      </c>
      <c r="AA4" s="16" t="s">
        <v>241</v>
      </c>
      <c r="AB4" s="25" t="s">
        <v>244</v>
      </c>
      <c r="AC4" s="21" t="s">
        <v>243</v>
      </c>
      <c r="AD4" s="2"/>
      <c r="AE4" s="15" t="s">
        <v>246</v>
      </c>
      <c r="AF4" s="15" t="s">
        <v>247</v>
      </c>
      <c r="AG4" s="15" t="s">
        <v>248</v>
      </c>
      <c r="AH4" s="15" t="s">
        <v>249</v>
      </c>
      <c r="AI4" s="57" t="s">
        <v>252</v>
      </c>
      <c r="AJ4" s="33" t="s">
        <v>250</v>
      </c>
      <c r="AK4" s="57" t="s">
        <v>251</v>
      </c>
      <c r="AL4" s="2"/>
      <c r="AM4" s="4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</row>
    <row r="5" spans="1:143" ht="15.75" customHeight="1" x14ac:dyDescent="0.3">
      <c r="A5" s="3">
        <f>+A4+1</f>
        <v>1</v>
      </c>
      <c r="B5" s="41" t="s">
        <v>296</v>
      </c>
      <c r="C5" s="41">
        <v>9755</v>
      </c>
      <c r="D5" s="63" t="s">
        <v>161</v>
      </c>
      <c r="E5" s="152">
        <f t="shared" si="0"/>
        <v>1</v>
      </c>
      <c r="F5" s="119" t="s">
        <v>342</v>
      </c>
      <c r="G5" s="72">
        <v>19080</v>
      </c>
      <c r="H5" s="64"/>
      <c r="I5" s="64">
        <v>0</v>
      </c>
      <c r="J5" s="64">
        <v>0</v>
      </c>
      <c r="K5" s="64"/>
      <c r="L5" s="64">
        <v>0</v>
      </c>
      <c r="M5" s="64">
        <v>12520</v>
      </c>
      <c r="N5" s="64">
        <v>2213</v>
      </c>
      <c r="O5" s="64">
        <v>3037</v>
      </c>
      <c r="P5" s="64">
        <v>1229</v>
      </c>
      <c r="Q5" s="51">
        <f t="shared" ref="Q5:Q36" si="1">SUM(G5:P5)</f>
        <v>38079</v>
      </c>
      <c r="R5" s="27"/>
      <c r="S5" s="64">
        <v>9252</v>
      </c>
      <c r="T5" s="64">
        <v>0</v>
      </c>
      <c r="U5" s="64"/>
      <c r="V5" s="64">
        <v>0</v>
      </c>
      <c r="W5" s="64">
        <v>12231</v>
      </c>
      <c r="X5" s="64">
        <v>3393</v>
      </c>
      <c r="Y5" s="64">
        <v>0</v>
      </c>
      <c r="Z5" s="64">
        <v>0</v>
      </c>
      <c r="AA5" s="64">
        <v>2336</v>
      </c>
      <c r="AB5" s="46">
        <f t="shared" ref="AB5:AB36" si="2">SUM(S5:AA5)</f>
        <v>27212</v>
      </c>
      <c r="AC5" s="44">
        <f t="shared" ref="AC5:AC36" si="3">+Q5-AB5</f>
        <v>10867</v>
      </c>
      <c r="AD5" s="39"/>
      <c r="AE5" s="64">
        <v>1110000</v>
      </c>
      <c r="AF5" s="64">
        <v>0</v>
      </c>
      <c r="AG5" s="64">
        <v>96382</v>
      </c>
      <c r="AH5" s="64">
        <v>0</v>
      </c>
      <c r="AI5" s="51">
        <f>SUM(AE5:AH5)</f>
        <v>1206382</v>
      </c>
      <c r="AJ5" s="64">
        <v>0</v>
      </c>
      <c r="AK5" s="51">
        <f t="shared" ref="AK5:AK36" si="4">+AI5-AJ5</f>
        <v>1206382</v>
      </c>
      <c r="AL5" s="39"/>
      <c r="AM5" s="84"/>
      <c r="AN5" s="39"/>
      <c r="AW5" s="2"/>
    </row>
    <row r="6" spans="1:143" ht="15.75" customHeight="1" x14ac:dyDescent="0.3">
      <c r="A6" s="3">
        <f>+A5+1</f>
        <v>2</v>
      </c>
      <c r="B6" s="41" t="s">
        <v>296</v>
      </c>
      <c r="C6" s="41">
        <v>9756</v>
      </c>
      <c r="D6" s="63" t="s">
        <v>162</v>
      </c>
      <c r="E6" s="152">
        <f t="shared" si="0"/>
        <v>1</v>
      </c>
      <c r="F6" s="119" t="s">
        <v>342</v>
      </c>
      <c r="G6" s="72">
        <v>68753</v>
      </c>
      <c r="H6" s="64">
        <v>12561</v>
      </c>
      <c r="I6" s="64">
        <v>2811</v>
      </c>
      <c r="J6" s="64">
        <v>0</v>
      </c>
      <c r="K6" s="64"/>
      <c r="L6" s="64">
        <v>11150</v>
      </c>
      <c r="M6" s="64">
        <v>23562</v>
      </c>
      <c r="N6" s="64">
        <v>10749</v>
      </c>
      <c r="O6" s="64">
        <v>62</v>
      </c>
      <c r="P6" s="64">
        <v>399</v>
      </c>
      <c r="Q6" s="51">
        <f t="shared" si="1"/>
        <v>130047</v>
      </c>
      <c r="R6" s="27"/>
      <c r="S6" s="64">
        <v>58896</v>
      </c>
      <c r="T6" s="64">
        <v>13384</v>
      </c>
      <c r="U6" s="64">
        <v>191</v>
      </c>
      <c r="V6" s="64">
        <v>3397</v>
      </c>
      <c r="W6" s="64">
        <v>30202</v>
      </c>
      <c r="X6" s="64">
        <v>8128</v>
      </c>
      <c r="Y6" s="64">
        <v>545</v>
      </c>
      <c r="Z6" s="64">
        <v>22458</v>
      </c>
      <c r="AA6" s="64">
        <v>64</v>
      </c>
      <c r="AB6" s="46">
        <f t="shared" si="2"/>
        <v>137265</v>
      </c>
      <c r="AC6" s="44">
        <f t="shared" si="3"/>
        <v>-7218</v>
      </c>
      <c r="AD6" s="39"/>
      <c r="AE6" s="64">
        <v>937000</v>
      </c>
      <c r="AF6" s="64">
        <v>67813</v>
      </c>
      <c r="AG6" s="64">
        <v>358904</v>
      </c>
      <c r="AH6" s="64">
        <v>1698</v>
      </c>
      <c r="AI6" s="51">
        <f>SUM(AE6:AH6)</f>
        <v>1365415</v>
      </c>
      <c r="AJ6" s="64">
        <v>2260</v>
      </c>
      <c r="AK6" s="51">
        <f t="shared" si="4"/>
        <v>1363155</v>
      </c>
      <c r="AL6" s="39"/>
      <c r="AM6" s="84"/>
      <c r="AN6" s="39"/>
    </row>
    <row r="7" spans="1:143" ht="15.75" customHeight="1" x14ac:dyDescent="0.3">
      <c r="A7" s="3">
        <f>+A6+1</f>
        <v>3</v>
      </c>
      <c r="B7" s="41" t="s">
        <v>296</v>
      </c>
      <c r="C7" s="41">
        <v>9757</v>
      </c>
      <c r="D7" s="63" t="s">
        <v>163</v>
      </c>
      <c r="E7" s="152">
        <f t="shared" si="0"/>
        <v>1</v>
      </c>
      <c r="F7" s="119" t="s">
        <v>342</v>
      </c>
      <c r="G7" s="72">
        <v>5238</v>
      </c>
      <c r="H7" s="64">
        <v>10</v>
      </c>
      <c r="I7" s="64">
        <v>158</v>
      </c>
      <c r="J7" s="64">
        <v>0</v>
      </c>
      <c r="K7" s="64"/>
      <c r="L7" s="64"/>
      <c r="M7" s="64">
        <v>10000</v>
      </c>
      <c r="N7" s="64">
        <v>7562</v>
      </c>
      <c r="O7" s="64"/>
      <c r="P7" s="64">
        <v>2353</v>
      </c>
      <c r="Q7" s="51">
        <f t="shared" si="1"/>
        <v>25321</v>
      </c>
      <c r="R7" s="11"/>
      <c r="S7" s="64">
        <v>1939</v>
      </c>
      <c r="T7" s="64">
        <v>0</v>
      </c>
      <c r="U7" s="64">
        <v>1416</v>
      </c>
      <c r="V7" s="64">
        <v>200</v>
      </c>
      <c r="W7" s="64">
        <v>12389</v>
      </c>
      <c r="X7" s="64">
        <v>1004</v>
      </c>
      <c r="Y7" s="64">
        <v>168</v>
      </c>
      <c r="Z7" s="64">
        <v>0</v>
      </c>
      <c r="AA7" s="64">
        <v>2378</v>
      </c>
      <c r="AB7" s="46">
        <f t="shared" si="2"/>
        <v>19494</v>
      </c>
      <c r="AC7" s="44">
        <f t="shared" si="3"/>
        <v>5827</v>
      </c>
      <c r="AD7" s="39"/>
      <c r="AE7" s="64"/>
      <c r="AF7" s="64">
        <v>0</v>
      </c>
      <c r="AG7" s="64"/>
      <c r="AH7" s="64">
        <v>0</v>
      </c>
      <c r="AI7" s="51">
        <f>SUM(AE7:AH7)</f>
        <v>0</v>
      </c>
      <c r="AJ7" s="64">
        <v>0</v>
      </c>
      <c r="AK7" s="51">
        <f t="shared" si="4"/>
        <v>0</v>
      </c>
      <c r="AL7" s="39"/>
      <c r="AM7" s="84"/>
      <c r="AN7" s="39"/>
    </row>
    <row r="8" spans="1:143" ht="15.75" customHeight="1" x14ac:dyDescent="0.3">
      <c r="A8" s="3">
        <f t="shared" ref="A8:A68" si="5">+A7+1</f>
        <v>4</v>
      </c>
      <c r="B8" s="41" t="s">
        <v>296</v>
      </c>
      <c r="C8" s="41">
        <v>9759</v>
      </c>
      <c r="D8" s="63" t="s">
        <v>164</v>
      </c>
      <c r="E8" s="152">
        <f t="shared" si="0"/>
        <v>1</v>
      </c>
      <c r="F8" s="119" t="s">
        <v>342</v>
      </c>
      <c r="G8" s="72">
        <v>70036</v>
      </c>
      <c r="H8" s="64">
        <v>675</v>
      </c>
      <c r="I8" s="64"/>
      <c r="J8" s="64">
        <v>0</v>
      </c>
      <c r="K8" s="64">
        <v>7547</v>
      </c>
      <c r="L8" s="64">
        <v>1000</v>
      </c>
      <c r="M8" s="64">
        <v>4497</v>
      </c>
      <c r="N8" s="64">
        <v>748</v>
      </c>
      <c r="O8" s="64">
        <v>907</v>
      </c>
      <c r="P8" s="64">
        <v>4114</v>
      </c>
      <c r="Q8" s="51">
        <f t="shared" si="1"/>
        <v>89524</v>
      </c>
      <c r="R8" s="11"/>
      <c r="S8" s="64">
        <v>60748</v>
      </c>
      <c r="T8" s="64">
        <v>0</v>
      </c>
      <c r="U8" s="64">
        <v>0</v>
      </c>
      <c r="V8" s="64">
        <v>14096</v>
      </c>
      <c r="W8" s="64">
        <v>21683</v>
      </c>
      <c r="X8" s="64">
        <v>12281</v>
      </c>
      <c r="Y8" s="64">
        <v>1314</v>
      </c>
      <c r="Z8" s="64"/>
      <c r="AA8" s="64">
        <v>272</v>
      </c>
      <c r="AB8" s="46">
        <f t="shared" si="2"/>
        <v>110394</v>
      </c>
      <c r="AC8" s="44">
        <f t="shared" si="3"/>
        <v>-20870</v>
      </c>
      <c r="AD8" s="39"/>
      <c r="AE8" s="64">
        <v>0</v>
      </c>
      <c r="AF8" s="64">
        <v>0</v>
      </c>
      <c r="AG8" s="64">
        <v>23893</v>
      </c>
      <c r="AH8" s="64"/>
      <c r="AI8" s="51">
        <f t="shared" ref="AI8:AI40" si="6">SUM(AE8:AH8)</f>
        <v>23893</v>
      </c>
      <c r="AJ8" s="64">
        <v>0</v>
      </c>
      <c r="AK8" s="51">
        <f t="shared" si="4"/>
        <v>23893</v>
      </c>
      <c r="AL8" s="39"/>
      <c r="AM8" s="84"/>
      <c r="AN8" s="39"/>
    </row>
    <row r="9" spans="1:143" ht="15.75" customHeight="1" x14ac:dyDescent="0.3">
      <c r="A9" s="3">
        <f t="shared" si="5"/>
        <v>5</v>
      </c>
      <c r="B9" s="41" t="s">
        <v>296</v>
      </c>
      <c r="C9" s="41">
        <v>9760</v>
      </c>
      <c r="D9" s="63" t="s">
        <v>165</v>
      </c>
      <c r="E9" s="152">
        <f t="shared" si="0"/>
        <v>1</v>
      </c>
      <c r="F9" s="119" t="s">
        <v>342</v>
      </c>
      <c r="G9" s="72">
        <v>55801</v>
      </c>
      <c r="H9" s="64">
        <v>0</v>
      </c>
      <c r="I9" s="64">
        <v>580</v>
      </c>
      <c r="J9" s="64">
        <v>0</v>
      </c>
      <c r="K9" s="64">
        <v>0</v>
      </c>
      <c r="L9" s="64"/>
      <c r="M9" s="64">
        <v>252</v>
      </c>
      <c r="N9" s="64">
        <v>6502</v>
      </c>
      <c r="O9" s="64">
        <v>0</v>
      </c>
      <c r="P9" s="64">
        <v>157</v>
      </c>
      <c r="Q9" s="51">
        <f t="shared" si="1"/>
        <v>63292</v>
      </c>
      <c r="R9" s="11"/>
      <c r="S9" s="64">
        <v>55914</v>
      </c>
      <c r="T9" s="64"/>
      <c r="U9" s="64">
        <v>5172</v>
      </c>
      <c r="V9" s="64"/>
      <c r="W9" s="64">
        <v>20396</v>
      </c>
      <c r="X9" s="64">
        <v>9801</v>
      </c>
      <c r="Y9" s="64">
        <v>2071</v>
      </c>
      <c r="Z9" s="64">
        <v>2374</v>
      </c>
      <c r="AA9" s="64"/>
      <c r="AB9" s="46">
        <f t="shared" si="2"/>
        <v>95728</v>
      </c>
      <c r="AC9" s="44">
        <f t="shared" si="3"/>
        <v>-32436</v>
      </c>
      <c r="AD9" s="39"/>
      <c r="AE9" s="64">
        <v>2689000</v>
      </c>
      <c r="AF9" s="64"/>
      <c r="AG9" s="64">
        <v>208115</v>
      </c>
      <c r="AH9" s="64"/>
      <c r="AI9" s="51">
        <f t="shared" si="6"/>
        <v>2897115</v>
      </c>
      <c r="AJ9" s="64"/>
      <c r="AK9" s="51">
        <f t="shared" si="4"/>
        <v>2897115</v>
      </c>
      <c r="AL9" s="39"/>
      <c r="AM9" s="84"/>
      <c r="AN9" s="39"/>
    </row>
    <row r="10" spans="1:143" ht="15.75" customHeight="1" x14ac:dyDescent="0.3">
      <c r="A10" s="3">
        <f t="shared" si="5"/>
        <v>6</v>
      </c>
      <c r="B10" s="41" t="s">
        <v>296</v>
      </c>
      <c r="C10" s="41">
        <v>9761</v>
      </c>
      <c r="D10" s="63" t="s">
        <v>166</v>
      </c>
      <c r="E10" s="152">
        <f t="shared" si="0"/>
        <v>1</v>
      </c>
      <c r="F10" s="119" t="s">
        <v>342</v>
      </c>
      <c r="G10" s="72">
        <v>111281</v>
      </c>
      <c r="H10" s="64">
        <v>1226</v>
      </c>
      <c r="I10" s="64">
        <v>9220</v>
      </c>
      <c r="J10" s="64">
        <v>15850</v>
      </c>
      <c r="K10" s="64"/>
      <c r="L10" s="64"/>
      <c r="M10" s="64">
        <v>1200</v>
      </c>
      <c r="N10" s="64">
        <v>6555</v>
      </c>
      <c r="O10" s="64">
        <v>13404</v>
      </c>
      <c r="P10" s="64">
        <v>4233</v>
      </c>
      <c r="Q10" s="51">
        <f t="shared" si="1"/>
        <v>162969</v>
      </c>
      <c r="R10" s="27"/>
      <c r="S10" s="64">
        <v>55335</v>
      </c>
      <c r="T10" s="64"/>
      <c r="U10" s="64"/>
      <c r="V10" s="64">
        <v>12778</v>
      </c>
      <c r="W10" s="64">
        <v>21732</v>
      </c>
      <c r="X10" s="64">
        <v>33346</v>
      </c>
      <c r="Y10" s="64">
        <v>35145</v>
      </c>
      <c r="Z10" s="64">
        <v>9200</v>
      </c>
      <c r="AA10" s="64">
        <v>0</v>
      </c>
      <c r="AB10" s="46">
        <f t="shared" si="2"/>
        <v>167536</v>
      </c>
      <c r="AC10" s="44">
        <f t="shared" si="3"/>
        <v>-4567</v>
      </c>
      <c r="AD10" s="39"/>
      <c r="AE10" s="64">
        <v>848772</v>
      </c>
      <c r="AF10" s="64">
        <v>22537</v>
      </c>
      <c r="AG10" s="64">
        <v>232869</v>
      </c>
      <c r="AH10" s="64">
        <v>2542</v>
      </c>
      <c r="AI10" s="51">
        <f t="shared" si="6"/>
        <v>1106720</v>
      </c>
      <c r="AJ10" s="64">
        <v>3661</v>
      </c>
      <c r="AK10" s="51">
        <f t="shared" si="4"/>
        <v>1103059</v>
      </c>
      <c r="AL10" s="39"/>
      <c r="AM10" s="84"/>
      <c r="AN10" s="39"/>
    </row>
    <row r="11" spans="1:143" ht="15.75" customHeight="1" x14ac:dyDescent="0.3">
      <c r="A11" s="3">
        <f t="shared" si="5"/>
        <v>7</v>
      </c>
      <c r="B11" s="41" t="s">
        <v>296</v>
      </c>
      <c r="C11" s="41">
        <v>9762</v>
      </c>
      <c r="D11" s="63" t="s">
        <v>193</v>
      </c>
      <c r="E11" s="152" t="str">
        <f t="shared" si="0"/>
        <v xml:space="preserve"> </v>
      </c>
      <c r="F11" s="119" t="s">
        <v>305</v>
      </c>
      <c r="G11" s="72">
        <v>13750</v>
      </c>
      <c r="H11" s="64">
        <v>1084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603</v>
      </c>
      <c r="P11" s="64">
        <v>8796</v>
      </c>
      <c r="Q11" s="51">
        <f t="shared" si="1"/>
        <v>24233</v>
      </c>
      <c r="R11" s="9"/>
      <c r="S11" s="64">
        <v>0</v>
      </c>
      <c r="T11" s="64">
        <v>0</v>
      </c>
      <c r="U11" s="64">
        <v>0</v>
      </c>
      <c r="V11" s="64">
        <v>0</v>
      </c>
      <c r="W11" s="64">
        <v>12644</v>
      </c>
      <c r="X11" s="64">
        <v>4877</v>
      </c>
      <c r="Y11" s="64">
        <v>6605</v>
      </c>
      <c r="Z11" s="64">
        <v>0</v>
      </c>
      <c r="AA11" s="64">
        <v>0</v>
      </c>
      <c r="AB11" s="46">
        <f t="shared" si="2"/>
        <v>24126</v>
      </c>
      <c r="AC11" s="44">
        <f t="shared" si="3"/>
        <v>107</v>
      </c>
      <c r="AD11" s="39"/>
      <c r="AE11" s="64">
        <v>400000</v>
      </c>
      <c r="AF11" s="64">
        <v>5000</v>
      </c>
      <c r="AG11" s="64">
        <v>41414</v>
      </c>
      <c r="AH11" s="64">
        <v>0</v>
      </c>
      <c r="AI11" s="51">
        <f t="shared" si="6"/>
        <v>446414</v>
      </c>
      <c r="AJ11" s="64">
        <v>0</v>
      </c>
      <c r="AK11" s="51">
        <f t="shared" si="4"/>
        <v>446414</v>
      </c>
      <c r="AL11" s="39"/>
      <c r="AM11" s="84"/>
      <c r="AN11" s="39"/>
    </row>
    <row r="12" spans="1:143" ht="15.75" customHeight="1" x14ac:dyDescent="0.3">
      <c r="A12" s="3">
        <f t="shared" si="5"/>
        <v>8</v>
      </c>
      <c r="B12" s="41" t="s">
        <v>296</v>
      </c>
      <c r="C12" s="41">
        <v>9768</v>
      </c>
      <c r="D12" s="63" t="s">
        <v>174</v>
      </c>
      <c r="E12" s="152">
        <f t="shared" si="0"/>
        <v>1</v>
      </c>
      <c r="F12" s="119" t="s">
        <v>342</v>
      </c>
      <c r="G12" s="72">
        <v>131555</v>
      </c>
      <c r="H12" s="64">
        <v>0</v>
      </c>
      <c r="I12" s="64">
        <v>9809</v>
      </c>
      <c r="J12" s="64">
        <v>0</v>
      </c>
      <c r="K12" s="64">
        <v>0</v>
      </c>
      <c r="L12" s="64">
        <v>0</v>
      </c>
      <c r="M12" s="64">
        <v>7500</v>
      </c>
      <c r="N12" s="64">
        <v>13607</v>
      </c>
      <c r="O12" s="64">
        <v>0</v>
      </c>
      <c r="P12" s="64">
        <v>0</v>
      </c>
      <c r="Q12" s="51">
        <f t="shared" si="1"/>
        <v>162471</v>
      </c>
      <c r="R12" s="11"/>
      <c r="S12" s="64">
        <v>81546</v>
      </c>
      <c r="T12" s="64">
        <v>13000</v>
      </c>
      <c r="U12" s="64">
        <v>8370</v>
      </c>
      <c r="V12" s="64">
        <v>0</v>
      </c>
      <c r="W12" s="64">
        <v>42781</v>
      </c>
      <c r="X12" s="64">
        <v>29846</v>
      </c>
      <c r="Y12" s="64"/>
      <c r="Z12" s="64"/>
      <c r="AA12" s="64">
        <v>1000</v>
      </c>
      <c r="AB12" s="46">
        <f t="shared" si="2"/>
        <v>176543</v>
      </c>
      <c r="AC12" s="44">
        <f t="shared" si="3"/>
        <v>-14072</v>
      </c>
      <c r="AD12" s="39"/>
      <c r="AE12" s="64">
        <v>0</v>
      </c>
      <c r="AF12" s="64">
        <v>0</v>
      </c>
      <c r="AG12" s="64">
        <v>446066</v>
      </c>
      <c r="AH12" s="64">
        <v>0</v>
      </c>
      <c r="AI12" s="51">
        <f t="shared" si="6"/>
        <v>446066</v>
      </c>
      <c r="AJ12" s="64">
        <v>0</v>
      </c>
      <c r="AK12" s="51">
        <f t="shared" si="4"/>
        <v>446066</v>
      </c>
      <c r="AL12" s="39"/>
      <c r="AM12" s="84"/>
      <c r="AN12" s="39"/>
    </row>
    <row r="13" spans="1:143" ht="15.75" customHeight="1" x14ac:dyDescent="0.3">
      <c r="A13" s="3">
        <f t="shared" si="5"/>
        <v>9</v>
      </c>
      <c r="B13" s="41" t="s">
        <v>296</v>
      </c>
      <c r="C13" s="41">
        <v>9770</v>
      </c>
      <c r="D13" s="63" t="s">
        <v>175</v>
      </c>
      <c r="E13" s="152">
        <f t="shared" si="0"/>
        <v>1</v>
      </c>
      <c r="F13" s="119" t="s">
        <v>342</v>
      </c>
      <c r="G13" s="72">
        <v>118581</v>
      </c>
      <c r="H13" s="64"/>
      <c r="I13" s="64">
        <v>4938</v>
      </c>
      <c r="J13" s="64">
        <v>0</v>
      </c>
      <c r="K13" s="64">
        <v>149000</v>
      </c>
      <c r="L13" s="64">
        <v>33766</v>
      </c>
      <c r="M13" s="64">
        <v>68543</v>
      </c>
      <c r="N13" s="64">
        <v>91327</v>
      </c>
      <c r="O13" s="64">
        <v>19066</v>
      </c>
      <c r="P13" s="64"/>
      <c r="Q13" s="51">
        <f t="shared" si="1"/>
        <v>485221</v>
      </c>
      <c r="R13" s="9"/>
      <c r="S13" s="64">
        <v>111141</v>
      </c>
      <c r="T13" s="64">
        <v>7800</v>
      </c>
      <c r="U13" s="64">
        <v>5700</v>
      </c>
      <c r="V13" s="64"/>
      <c r="W13" s="64">
        <v>235831</v>
      </c>
      <c r="X13" s="64">
        <v>42440</v>
      </c>
      <c r="Y13" s="64">
        <v>25896</v>
      </c>
      <c r="Z13" s="64"/>
      <c r="AA13" s="64">
        <v>4568</v>
      </c>
      <c r="AB13" s="46">
        <f t="shared" si="2"/>
        <v>433376</v>
      </c>
      <c r="AC13" s="44">
        <f t="shared" si="3"/>
        <v>51845</v>
      </c>
      <c r="AD13" s="39"/>
      <c r="AE13" s="64">
        <v>11400000</v>
      </c>
      <c r="AF13" s="64">
        <v>50000</v>
      </c>
      <c r="AG13" s="64">
        <v>1760468</v>
      </c>
      <c r="AH13" s="64">
        <v>82698</v>
      </c>
      <c r="AI13" s="51">
        <f t="shared" si="6"/>
        <v>13293166</v>
      </c>
      <c r="AJ13" s="64">
        <v>71985</v>
      </c>
      <c r="AK13" s="51">
        <f t="shared" si="4"/>
        <v>13221181</v>
      </c>
      <c r="AL13" s="39"/>
      <c r="AM13" s="84"/>
      <c r="AN13" s="39"/>
    </row>
    <row r="14" spans="1:143" ht="15.75" customHeight="1" x14ac:dyDescent="0.3">
      <c r="A14" s="3">
        <f t="shared" si="5"/>
        <v>10</v>
      </c>
      <c r="B14" s="41" t="s">
        <v>296</v>
      </c>
      <c r="C14" s="41">
        <v>9771</v>
      </c>
      <c r="D14" s="63" t="s">
        <v>176</v>
      </c>
      <c r="E14" s="152">
        <f t="shared" si="0"/>
        <v>1</v>
      </c>
      <c r="F14" s="119" t="s">
        <v>342</v>
      </c>
      <c r="G14" s="72">
        <v>171073</v>
      </c>
      <c r="H14" s="64"/>
      <c r="I14" s="64"/>
      <c r="J14" s="64"/>
      <c r="K14" s="64">
        <v>23900</v>
      </c>
      <c r="L14" s="64">
        <v>4244</v>
      </c>
      <c r="M14" s="64">
        <v>59264</v>
      </c>
      <c r="N14" s="64">
        <v>16631</v>
      </c>
      <c r="O14" s="64">
        <v>12839</v>
      </c>
      <c r="P14" s="64">
        <v>2485</v>
      </c>
      <c r="Q14" s="51">
        <f t="shared" si="1"/>
        <v>290436</v>
      </c>
      <c r="R14" s="11"/>
      <c r="S14" s="64">
        <v>86971</v>
      </c>
      <c r="T14" s="64">
        <v>0</v>
      </c>
      <c r="U14" s="64">
        <v>484</v>
      </c>
      <c r="V14" s="64">
        <v>98379</v>
      </c>
      <c r="W14" s="64">
        <v>59138</v>
      </c>
      <c r="X14" s="64">
        <v>30029</v>
      </c>
      <c r="Y14" s="64">
        <v>16331</v>
      </c>
      <c r="Z14" s="64"/>
      <c r="AA14" s="64">
        <v>2666</v>
      </c>
      <c r="AB14" s="46">
        <f t="shared" si="2"/>
        <v>293998</v>
      </c>
      <c r="AC14" s="44">
        <f t="shared" si="3"/>
        <v>-3562</v>
      </c>
      <c r="AD14" s="39"/>
      <c r="AE14" s="64">
        <v>9819000</v>
      </c>
      <c r="AF14" s="64">
        <v>45215</v>
      </c>
      <c r="AG14" s="64">
        <v>575733</v>
      </c>
      <c r="AH14" s="64">
        <v>3294</v>
      </c>
      <c r="AI14" s="51">
        <f t="shared" si="6"/>
        <v>10443242</v>
      </c>
      <c r="AJ14" s="64">
        <v>13073</v>
      </c>
      <c r="AK14" s="51">
        <f t="shared" si="4"/>
        <v>10430169</v>
      </c>
      <c r="AL14" s="39"/>
      <c r="AM14" s="84"/>
      <c r="AN14" s="39"/>
    </row>
    <row r="15" spans="1:143" ht="15.75" customHeight="1" x14ac:dyDescent="0.3">
      <c r="A15" s="3">
        <f t="shared" si="5"/>
        <v>11</v>
      </c>
      <c r="B15" s="41" t="s">
        <v>296</v>
      </c>
      <c r="C15" s="41">
        <v>9773</v>
      </c>
      <c r="D15" s="63" t="s">
        <v>179</v>
      </c>
      <c r="E15" s="152">
        <f t="shared" si="0"/>
        <v>1</v>
      </c>
      <c r="F15" s="119" t="s">
        <v>342</v>
      </c>
      <c r="G15" s="72">
        <v>263729</v>
      </c>
      <c r="H15" s="64">
        <v>0</v>
      </c>
      <c r="I15" s="64">
        <v>8084</v>
      </c>
      <c r="J15" s="64">
        <v>0</v>
      </c>
      <c r="K15" s="64">
        <v>145488</v>
      </c>
      <c r="L15" s="64"/>
      <c r="M15" s="64">
        <v>2217</v>
      </c>
      <c r="N15" s="64">
        <v>1004</v>
      </c>
      <c r="O15" s="64">
        <v>3657</v>
      </c>
      <c r="P15" s="64">
        <v>2438</v>
      </c>
      <c r="Q15" s="51">
        <f t="shared" si="1"/>
        <v>426617</v>
      </c>
      <c r="R15" s="9"/>
      <c r="S15" s="64">
        <v>136412</v>
      </c>
      <c r="T15" s="64">
        <v>62654</v>
      </c>
      <c r="U15" s="64">
        <v>11619</v>
      </c>
      <c r="V15" s="64">
        <v>94997</v>
      </c>
      <c r="W15" s="64">
        <v>38670</v>
      </c>
      <c r="X15" s="64">
        <v>63994</v>
      </c>
      <c r="Y15" s="64">
        <v>8048</v>
      </c>
      <c r="Z15" s="64"/>
      <c r="AA15" s="64"/>
      <c r="AB15" s="46">
        <f t="shared" si="2"/>
        <v>416394</v>
      </c>
      <c r="AC15" s="44">
        <f t="shared" si="3"/>
        <v>10223</v>
      </c>
      <c r="AD15" s="39"/>
      <c r="AE15" s="64">
        <v>520000</v>
      </c>
      <c r="AF15" s="64">
        <v>2896</v>
      </c>
      <c r="AG15" s="64">
        <v>85467</v>
      </c>
      <c r="AH15" s="64">
        <v>9181</v>
      </c>
      <c r="AI15" s="51">
        <f t="shared" si="6"/>
        <v>617544</v>
      </c>
      <c r="AJ15" s="64">
        <v>66946</v>
      </c>
      <c r="AK15" s="51">
        <f t="shared" si="4"/>
        <v>550598</v>
      </c>
      <c r="AL15" s="39"/>
      <c r="AM15" s="84"/>
      <c r="AN15" s="39"/>
    </row>
    <row r="16" spans="1:143" ht="15.75" customHeight="1" x14ac:dyDescent="0.3">
      <c r="A16" s="3">
        <f t="shared" si="5"/>
        <v>12</v>
      </c>
      <c r="B16" s="41" t="s">
        <v>296</v>
      </c>
      <c r="C16" s="41">
        <v>9774</v>
      </c>
      <c r="D16" s="63" t="s">
        <v>169</v>
      </c>
      <c r="E16" s="152">
        <f t="shared" si="0"/>
        <v>1</v>
      </c>
      <c r="F16" s="119" t="s">
        <v>342</v>
      </c>
      <c r="G16" s="72">
        <v>411527</v>
      </c>
      <c r="H16" s="64">
        <v>11793</v>
      </c>
      <c r="I16" s="64">
        <v>45961</v>
      </c>
      <c r="J16" s="64">
        <v>0</v>
      </c>
      <c r="K16" s="64">
        <v>52672</v>
      </c>
      <c r="L16" s="64"/>
      <c r="M16" s="64">
        <v>54734</v>
      </c>
      <c r="N16" s="64">
        <v>3642</v>
      </c>
      <c r="O16" s="64">
        <v>33583</v>
      </c>
      <c r="P16" s="64">
        <v>0</v>
      </c>
      <c r="Q16" s="51">
        <f t="shared" si="1"/>
        <v>613912</v>
      </c>
      <c r="R16" s="11"/>
      <c r="S16" s="64">
        <v>70501</v>
      </c>
      <c r="T16" s="64">
        <v>15600</v>
      </c>
      <c r="U16" s="64">
        <v>58617</v>
      </c>
      <c r="V16" s="64">
        <v>284567</v>
      </c>
      <c r="W16" s="64">
        <v>58210</v>
      </c>
      <c r="X16" s="64">
        <v>66505</v>
      </c>
      <c r="Y16" s="64">
        <v>35924</v>
      </c>
      <c r="Z16" s="64">
        <v>43183</v>
      </c>
      <c r="AA16" s="64">
        <v>26327</v>
      </c>
      <c r="AB16" s="46">
        <f t="shared" si="2"/>
        <v>659434</v>
      </c>
      <c r="AC16" s="44">
        <f t="shared" si="3"/>
        <v>-45522</v>
      </c>
      <c r="AD16" s="39"/>
      <c r="AE16" s="64">
        <v>4029000</v>
      </c>
      <c r="AF16" s="64">
        <v>62868</v>
      </c>
      <c r="AG16" s="64">
        <v>203370</v>
      </c>
      <c r="AH16" s="64">
        <v>16509</v>
      </c>
      <c r="AI16" s="51">
        <f t="shared" si="6"/>
        <v>4311747</v>
      </c>
      <c r="AJ16" s="64">
        <v>56323</v>
      </c>
      <c r="AK16" s="51">
        <f t="shared" si="4"/>
        <v>4255424</v>
      </c>
      <c r="AL16" s="39"/>
      <c r="AM16" s="84"/>
      <c r="AN16" s="39"/>
    </row>
    <row r="17" spans="1:40" ht="15.75" customHeight="1" x14ac:dyDescent="0.3">
      <c r="A17" s="3">
        <f t="shared" si="5"/>
        <v>13</v>
      </c>
      <c r="B17" s="41" t="s">
        <v>296</v>
      </c>
      <c r="C17" s="41">
        <v>9775</v>
      </c>
      <c r="D17" s="63" t="s">
        <v>463</v>
      </c>
      <c r="E17" s="152">
        <f t="shared" si="0"/>
        <v>1</v>
      </c>
      <c r="F17" s="119" t="s">
        <v>342</v>
      </c>
      <c r="G17" s="72">
        <v>27356</v>
      </c>
      <c r="H17" s="64">
        <v>2275</v>
      </c>
      <c r="I17" s="64"/>
      <c r="J17" s="64">
        <v>0</v>
      </c>
      <c r="K17" s="64"/>
      <c r="L17" s="64"/>
      <c r="M17" s="64">
        <v>20450</v>
      </c>
      <c r="N17" s="64">
        <v>2740</v>
      </c>
      <c r="O17" s="64"/>
      <c r="P17" s="64">
        <v>0</v>
      </c>
      <c r="Q17" s="51">
        <f t="shared" si="1"/>
        <v>52821</v>
      </c>
      <c r="R17" s="11"/>
      <c r="S17" s="64">
        <v>10146</v>
      </c>
      <c r="T17" s="64">
        <v>0</v>
      </c>
      <c r="U17" s="64">
        <v>380</v>
      </c>
      <c r="V17" s="64"/>
      <c r="W17" s="64">
        <v>11035</v>
      </c>
      <c r="X17" s="64">
        <v>6894</v>
      </c>
      <c r="Y17" s="64">
        <v>81</v>
      </c>
      <c r="Z17" s="64">
        <v>2275</v>
      </c>
      <c r="AA17" s="64"/>
      <c r="AB17" s="46">
        <f t="shared" si="2"/>
        <v>30811</v>
      </c>
      <c r="AC17" s="44">
        <f t="shared" si="3"/>
        <v>22010</v>
      </c>
      <c r="AD17" s="39"/>
      <c r="AE17" s="64">
        <v>770000</v>
      </c>
      <c r="AF17" s="64">
        <v>0</v>
      </c>
      <c r="AG17" s="64">
        <v>107630</v>
      </c>
      <c r="AH17" s="64">
        <v>180</v>
      </c>
      <c r="AI17" s="51">
        <f t="shared" si="6"/>
        <v>877810</v>
      </c>
      <c r="AJ17" s="64">
        <v>11330</v>
      </c>
      <c r="AK17" s="51">
        <f t="shared" si="4"/>
        <v>866480</v>
      </c>
      <c r="AL17" s="39"/>
      <c r="AM17" s="84"/>
      <c r="AN17" s="39"/>
    </row>
    <row r="18" spans="1:40" ht="15.75" customHeight="1" x14ac:dyDescent="0.3">
      <c r="A18" s="3">
        <f t="shared" si="5"/>
        <v>14</v>
      </c>
      <c r="B18" s="41" t="s">
        <v>296</v>
      </c>
      <c r="C18" s="41">
        <v>9778</v>
      </c>
      <c r="D18" s="63" t="s">
        <v>171</v>
      </c>
      <c r="E18" s="152">
        <f t="shared" si="0"/>
        <v>1</v>
      </c>
      <c r="F18" s="119" t="s">
        <v>342</v>
      </c>
      <c r="G18" s="72">
        <v>31670</v>
      </c>
      <c r="H18" s="64">
        <v>2367</v>
      </c>
      <c r="I18" s="64"/>
      <c r="J18" s="64">
        <v>0</v>
      </c>
      <c r="K18" s="64"/>
      <c r="L18" s="64"/>
      <c r="M18" s="64">
        <v>8429</v>
      </c>
      <c r="N18" s="64">
        <v>2266</v>
      </c>
      <c r="O18" s="64"/>
      <c r="P18" s="64">
        <v>4428</v>
      </c>
      <c r="Q18" s="51">
        <f t="shared" si="1"/>
        <v>49160</v>
      </c>
      <c r="R18" s="9"/>
      <c r="S18" s="64">
        <v>17499</v>
      </c>
      <c r="T18" s="64"/>
      <c r="U18" s="64">
        <v>4217</v>
      </c>
      <c r="V18" s="64">
        <v>1006</v>
      </c>
      <c r="W18" s="64">
        <v>8596</v>
      </c>
      <c r="X18" s="64">
        <v>9439</v>
      </c>
      <c r="Y18" s="64">
        <v>2040</v>
      </c>
      <c r="Z18" s="64">
        <v>0</v>
      </c>
      <c r="AA18" s="64">
        <v>2633</v>
      </c>
      <c r="AB18" s="46">
        <f t="shared" si="2"/>
        <v>45430</v>
      </c>
      <c r="AC18" s="44">
        <f t="shared" si="3"/>
        <v>3730</v>
      </c>
      <c r="AD18" s="39"/>
      <c r="AE18" s="64">
        <v>309290</v>
      </c>
      <c r="AF18" s="64">
        <v>18059</v>
      </c>
      <c r="AG18" s="64">
        <v>318954</v>
      </c>
      <c r="AH18" s="64">
        <v>52898</v>
      </c>
      <c r="AI18" s="51">
        <f t="shared" si="6"/>
        <v>699201</v>
      </c>
      <c r="AJ18" s="64"/>
      <c r="AK18" s="51">
        <f t="shared" si="4"/>
        <v>699201</v>
      </c>
      <c r="AL18" s="39"/>
      <c r="AM18" s="84"/>
      <c r="AN18" s="39"/>
    </row>
    <row r="19" spans="1:40" ht="15.75" customHeight="1" x14ac:dyDescent="0.3">
      <c r="A19" s="3">
        <f t="shared" si="5"/>
        <v>15</v>
      </c>
      <c r="B19" s="41" t="s">
        <v>296</v>
      </c>
      <c r="C19" s="41">
        <v>9779</v>
      </c>
      <c r="D19" s="63" t="s">
        <v>172</v>
      </c>
      <c r="E19" s="152">
        <f t="shared" si="0"/>
        <v>1</v>
      </c>
      <c r="F19" s="119" t="s">
        <v>342</v>
      </c>
      <c r="G19" s="72">
        <v>122131</v>
      </c>
      <c r="H19" s="64">
        <v>0</v>
      </c>
      <c r="I19" s="64"/>
      <c r="J19" s="64">
        <v>0</v>
      </c>
      <c r="K19" s="64">
        <v>15000</v>
      </c>
      <c r="L19" s="64"/>
      <c r="M19" s="64">
        <v>55889</v>
      </c>
      <c r="N19" s="64">
        <v>1115</v>
      </c>
      <c r="O19" s="64">
        <v>11636</v>
      </c>
      <c r="P19" s="64">
        <v>3538</v>
      </c>
      <c r="Q19" s="51">
        <f t="shared" si="1"/>
        <v>209309</v>
      </c>
      <c r="R19" s="9"/>
      <c r="S19" s="64">
        <v>59462</v>
      </c>
      <c r="T19" s="64">
        <v>19162</v>
      </c>
      <c r="U19" s="64">
        <v>1473</v>
      </c>
      <c r="V19" s="64">
        <v>39932</v>
      </c>
      <c r="W19" s="64">
        <v>49254</v>
      </c>
      <c r="X19" s="64">
        <v>17336</v>
      </c>
      <c r="Y19" s="64">
        <v>500</v>
      </c>
      <c r="Z19" s="64"/>
      <c r="AA19" s="64">
        <v>22750</v>
      </c>
      <c r="AB19" s="46">
        <f t="shared" si="2"/>
        <v>209869</v>
      </c>
      <c r="AC19" s="44">
        <f t="shared" si="3"/>
        <v>-560</v>
      </c>
      <c r="AD19" s="39"/>
      <c r="AE19" s="64">
        <v>2678406</v>
      </c>
      <c r="AF19" s="64">
        <v>7103</v>
      </c>
      <c r="AG19" s="64">
        <v>120684</v>
      </c>
      <c r="AH19" s="64">
        <v>8559</v>
      </c>
      <c r="AI19" s="51">
        <f t="shared" si="6"/>
        <v>2814752</v>
      </c>
      <c r="AJ19" s="64">
        <v>4736</v>
      </c>
      <c r="AK19" s="51">
        <f t="shared" si="4"/>
        <v>2810016</v>
      </c>
      <c r="AL19" s="39"/>
      <c r="AM19" s="84"/>
      <c r="AN19" s="39"/>
    </row>
    <row r="20" spans="1:40" ht="15.75" customHeight="1" x14ac:dyDescent="0.3">
      <c r="A20" s="3">
        <f t="shared" si="5"/>
        <v>16</v>
      </c>
      <c r="B20" s="41" t="s">
        <v>296</v>
      </c>
      <c r="C20" s="41">
        <v>9780</v>
      </c>
      <c r="D20" s="63" t="s">
        <v>177</v>
      </c>
      <c r="E20" s="152">
        <f t="shared" si="0"/>
        <v>1</v>
      </c>
      <c r="F20" s="119" t="s">
        <v>342</v>
      </c>
      <c r="G20" s="72">
        <v>179052</v>
      </c>
      <c r="H20" s="64">
        <v>14223</v>
      </c>
      <c r="I20" s="64"/>
      <c r="J20" s="64">
        <v>0</v>
      </c>
      <c r="K20" s="64">
        <v>5920</v>
      </c>
      <c r="L20" s="64"/>
      <c r="M20" s="64">
        <v>26456</v>
      </c>
      <c r="N20" s="64">
        <v>423</v>
      </c>
      <c r="O20" s="64">
        <v>5163</v>
      </c>
      <c r="P20" s="64">
        <v>164</v>
      </c>
      <c r="Q20" s="51">
        <f t="shared" si="1"/>
        <v>231401</v>
      </c>
      <c r="R20" s="9"/>
      <c r="S20" s="64">
        <v>48251</v>
      </c>
      <c r="T20" s="64">
        <v>17400</v>
      </c>
      <c r="U20" s="64">
        <v>26802</v>
      </c>
      <c r="V20" s="64">
        <v>51804</v>
      </c>
      <c r="W20" s="64">
        <v>29555</v>
      </c>
      <c r="X20" s="64">
        <v>42603</v>
      </c>
      <c r="Y20" s="64">
        <v>1350</v>
      </c>
      <c r="Z20" s="64">
        <v>4573</v>
      </c>
      <c r="AA20" s="64">
        <v>6945</v>
      </c>
      <c r="AB20" s="46">
        <f t="shared" si="2"/>
        <v>229283</v>
      </c>
      <c r="AC20" s="44">
        <f t="shared" si="3"/>
        <v>2118</v>
      </c>
      <c r="AD20" s="39"/>
      <c r="AE20" s="64">
        <v>1730000</v>
      </c>
      <c r="AF20" s="64">
        <v>0</v>
      </c>
      <c r="AG20" s="64">
        <v>46568</v>
      </c>
      <c r="AH20" s="64"/>
      <c r="AI20" s="51">
        <f t="shared" si="6"/>
        <v>1776568</v>
      </c>
      <c r="AJ20" s="64">
        <v>237</v>
      </c>
      <c r="AK20" s="51">
        <f t="shared" si="4"/>
        <v>1776331</v>
      </c>
      <c r="AL20" s="39"/>
      <c r="AM20" s="84"/>
      <c r="AN20" s="39"/>
    </row>
    <row r="21" spans="1:40" ht="15.75" customHeight="1" x14ac:dyDescent="0.3">
      <c r="A21" s="3">
        <f t="shared" si="5"/>
        <v>17</v>
      </c>
      <c r="B21" s="41" t="s">
        <v>296</v>
      </c>
      <c r="C21" s="41">
        <v>9782</v>
      </c>
      <c r="D21" s="63" t="s">
        <v>314</v>
      </c>
      <c r="E21" s="152">
        <f t="shared" si="0"/>
        <v>1</v>
      </c>
      <c r="F21" s="119" t="s">
        <v>342</v>
      </c>
      <c r="G21" s="72">
        <v>29017</v>
      </c>
      <c r="H21" s="64"/>
      <c r="I21" s="64">
        <v>0</v>
      </c>
      <c r="J21" s="64">
        <v>0</v>
      </c>
      <c r="K21" s="64">
        <v>0</v>
      </c>
      <c r="L21" s="64">
        <v>0</v>
      </c>
      <c r="M21" s="64">
        <v>852</v>
      </c>
      <c r="N21" s="64">
        <v>7509</v>
      </c>
      <c r="O21" s="64"/>
      <c r="P21" s="64"/>
      <c r="Q21" s="51">
        <f t="shared" si="1"/>
        <v>37378</v>
      </c>
      <c r="R21" s="9"/>
      <c r="S21" s="64">
        <v>11669</v>
      </c>
      <c r="T21" s="64">
        <v>13000</v>
      </c>
      <c r="U21" s="64">
        <v>1541</v>
      </c>
      <c r="V21" s="64"/>
      <c r="W21" s="64">
        <v>4522</v>
      </c>
      <c r="X21" s="64">
        <v>6933</v>
      </c>
      <c r="Y21" s="64">
        <v>717</v>
      </c>
      <c r="Z21" s="64">
        <v>2040</v>
      </c>
      <c r="AA21" s="64">
        <v>466</v>
      </c>
      <c r="AB21" s="46">
        <f t="shared" si="2"/>
        <v>40888</v>
      </c>
      <c r="AC21" s="44">
        <f t="shared" si="3"/>
        <v>-3510</v>
      </c>
      <c r="AD21" s="39"/>
      <c r="AE21" s="64">
        <v>370000</v>
      </c>
      <c r="AF21" s="64">
        <v>0</v>
      </c>
      <c r="AG21" s="64">
        <v>234394</v>
      </c>
      <c r="AH21" s="64">
        <v>1123</v>
      </c>
      <c r="AI21" s="51">
        <f t="shared" si="6"/>
        <v>605517</v>
      </c>
      <c r="AJ21" s="64">
        <v>850</v>
      </c>
      <c r="AK21" s="51">
        <f t="shared" si="4"/>
        <v>604667</v>
      </c>
      <c r="AL21" s="39"/>
      <c r="AM21" s="84"/>
      <c r="AN21" s="39"/>
    </row>
    <row r="22" spans="1:40" ht="15.75" customHeight="1" x14ac:dyDescent="0.3">
      <c r="A22" s="3">
        <f t="shared" si="5"/>
        <v>18</v>
      </c>
      <c r="B22" s="41" t="s">
        <v>296</v>
      </c>
      <c r="C22" s="41">
        <v>9783</v>
      </c>
      <c r="D22" s="63" t="s">
        <v>266</v>
      </c>
      <c r="E22" s="152">
        <f t="shared" si="0"/>
        <v>1</v>
      </c>
      <c r="F22" s="119" t="s">
        <v>342</v>
      </c>
      <c r="G22" s="72">
        <v>67359</v>
      </c>
      <c r="H22" s="64">
        <v>1088</v>
      </c>
      <c r="I22" s="64">
        <v>0</v>
      </c>
      <c r="J22" s="64">
        <v>0</v>
      </c>
      <c r="K22" s="64">
        <v>0</v>
      </c>
      <c r="L22" s="64">
        <v>0</v>
      </c>
      <c r="M22" s="64">
        <v>2250</v>
      </c>
      <c r="N22" s="64">
        <v>13507</v>
      </c>
      <c r="O22" s="64">
        <v>4782</v>
      </c>
      <c r="P22" s="64">
        <v>6558</v>
      </c>
      <c r="Q22" s="51">
        <f t="shared" si="1"/>
        <v>95544</v>
      </c>
      <c r="R22" s="11"/>
      <c r="S22" s="64">
        <v>52473</v>
      </c>
      <c r="T22" s="64">
        <v>15600</v>
      </c>
      <c r="U22" s="64">
        <v>1318</v>
      </c>
      <c r="V22" s="64">
        <v>0</v>
      </c>
      <c r="W22" s="64">
        <v>26429</v>
      </c>
      <c r="X22" s="64">
        <v>12358</v>
      </c>
      <c r="Y22" s="64">
        <v>1088</v>
      </c>
      <c r="Z22" s="64">
        <v>960</v>
      </c>
      <c r="AA22" s="64">
        <v>2493</v>
      </c>
      <c r="AB22" s="46">
        <f t="shared" si="2"/>
        <v>112719</v>
      </c>
      <c r="AC22" s="44">
        <f t="shared" si="3"/>
        <v>-17175</v>
      </c>
      <c r="AD22" s="39"/>
      <c r="AE22" s="64">
        <v>0</v>
      </c>
      <c r="AF22" s="64">
        <v>0</v>
      </c>
      <c r="AG22" s="64">
        <v>153941</v>
      </c>
      <c r="AH22" s="64">
        <v>990</v>
      </c>
      <c r="AI22" s="51">
        <f t="shared" si="6"/>
        <v>154931</v>
      </c>
      <c r="AJ22" s="64">
        <v>6462</v>
      </c>
      <c r="AK22" s="51">
        <f t="shared" si="4"/>
        <v>148469</v>
      </c>
      <c r="AL22" s="39"/>
      <c r="AM22" s="84"/>
      <c r="AN22" s="39"/>
    </row>
    <row r="23" spans="1:40" ht="15.75" customHeight="1" x14ac:dyDescent="0.3">
      <c r="A23" s="3">
        <f t="shared" si="5"/>
        <v>19</v>
      </c>
      <c r="B23" s="41" t="s">
        <v>296</v>
      </c>
      <c r="C23" s="41">
        <v>9785</v>
      </c>
      <c r="D23" s="63" t="s">
        <v>180</v>
      </c>
      <c r="E23" s="152">
        <f t="shared" si="0"/>
        <v>1</v>
      </c>
      <c r="F23" s="119" t="s">
        <v>342</v>
      </c>
      <c r="G23" s="72">
        <v>33419</v>
      </c>
      <c r="H23" s="64">
        <v>1803</v>
      </c>
      <c r="I23" s="64">
        <v>0</v>
      </c>
      <c r="J23" s="64">
        <v>0</v>
      </c>
      <c r="K23" s="64">
        <v>1227</v>
      </c>
      <c r="L23" s="64"/>
      <c r="M23" s="64"/>
      <c r="N23" s="64">
        <v>68</v>
      </c>
      <c r="O23" s="64">
        <v>0</v>
      </c>
      <c r="P23" s="64">
        <v>826</v>
      </c>
      <c r="Q23" s="51">
        <f t="shared" si="1"/>
        <v>37343</v>
      </c>
      <c r="R23" s="11"/>
      <c r="S23" s="64">
        <v>12090</v>
      </c>
      <c r="T23" s="64">
        <v>4725</v>
      </c>
      <c r="U23" s="64">
        <v>1200</v>
      </c>
      <c r="V23" s="64">
        <v>785</v>
      </c>
      <c r="W23" s="64">
        <v>5637</v>
      </c>
      <c r="X23" s="64">
        <v>5013</v>
      </c>
      <c r="Y23" s="64">
        <v>0</v>
      </c>
      <c r="Z23" s="64"/>
      <c r="AA23" s="64">
        <v>869</v>
      </c>
      <c r="AB23" s="46">
        <f t="shared" si="2"/>
        <v>30319</v>
      </c>
      <c r="AC23" s="44">
        <f t="shared" si="3"/>
        <v>7024</v>
      </c>
      <c r="AD23" s="39"/>
      <c r="AE23" s="64">
        <v>205000</v>
      </c>
      <c r="AF23" s="64">
        <v>0</v>
      </c>
      <c r="AG23" s="64">
        <v>19884</v>
      </c>
      <c r="AH23" s="64">
        <v>0</v>
      </c>
      <c r="AI23" s="51">
        <f t="shared" si="6"/>
        <v>224884</v>
      </c>
      <c r="AJ23" s="64">
        <v>0</v>
      </c>
      <c r="AK23" s="51">
        <f t="shared" si="4"/>
        <v>224884</v>
      </c>
      <c r="AL23" s="39"/>
      <c r="AM23" s="84"/>
      <c r="AN23" s="39"/>
    </row>
    <row r="24" spans="1:40" ht="15.75" customHeight="1" x14ac:dyDescent="0.3">
      <c r="A24" s="3">
        <f t="shared" si="5"/>
        <v>20</v>
      </c>
      <c r="B24" s="41" t="s">
        <v>296</v>
      </c>
      <c r="C24" s="41">
        <v>9786</v>
      </c>
      <c r="D24" s="63" t="s">
        <v>178</v>
      </c>
      <c r="E24" s="152" t="str">
        <f t="shared" si="0"/>
        <v xml:space="preserve"> </v>
      </c>
      <c r="F24" s="119" t="s">
        <v>305</v>
      </c>
      <c r="G24" s="72">
        <v>13444</v>
      </c>
      <c r="H24" s="64">
        <v>75</v>
      </c>
      <c r="I24" s="64">
        <v>0</v>
      </c>
      <c r="J24" s="64">
        <v>0</v>
      </c>
      <c r="K24" s="64">
        <v>200</v>
      </c>
      <c r="L24" s="64">
        <v>0</v>
      </c>
      <c r="M24" s="64">
        <v>507</v>
      </c>
      <c r="N24" s="64">
        <v>6135</v>
      </c>
      <c r="O24" s="64">
        <v>77</v>
      </c>
      <c r="P24" s="64">
        <v>188</v>
      </c>
      <c r="Q24" s="51">
        <f t="shared" si="1"/>
        <v>20626</v>
      </c>
      <c r="R24" s="11"/>
      <c r="S24" s="64">
        <v>5751</v>
      </c>
      <c r="T24" s="64">
        <v>0</v>
      </c>
      <c r="U24" s="64">
        <v>0</v>
      </c>
      <c r="V24" s="64">
        <v>0</v>
      </c>
      <c r="W24" s="64">
        <v>767</v>
      </c>
      <c r="X24" s="64">
        <v>10487</v>
      </c>
      <c r="Y24" s="64">
        <v>79</v>
      </c>
      <c r="Z24" s="64">
        <v>0</v>
      </c>
      <c r="AA24" s="64">
        <v>338</v>
      </c>
      <c r="AB24" s="46">
        <f t="shared" si="2"/>
        <v>17422</v>
      </c>
      <c r="AC24" s="44">
        <f t="shared" si="3"/>
        <v>3204</v>
      </c>
      <c r="AD24" s="39"/>
      <c r="AE24" s="64">
        <v>355000</v>
      </c>
      <c r="AF24" s="64">
        <v>3884</v>
      </c>
      <c r="AG24" s="64">
        <v>199362</v>
      </c>
      <c r="AH24" s="64">
        <v>0</v>
      </c>
      <c r="AI24" s="51">
        <f t="shared" si="6"/>
        <v>558246</v>
      </c>
      <c r="AJ24" s="64">
        <v>15000</v>
      </c>
      <c r="AK24" s="51">
        <f t="shared" si="4"/>
        <v>543246</v>
      </c>
      <c r="AL24" s="39"/>
      <c r="AM24" s="84"/>
      <c r="AN24" s="39"/>
    </row>
    <row r="25" spans="1:40" ht="15.75" customHeight="1" x14ac:dyDescent="0.3">
      <c r="A25" s="3">
        <f t="shared" si="5"/>
        <v>21</v>
      </c>
      <c r="B25" s="41" t="s">
        <v>296</v>
      </c>
      <c r="C25" s="41">
        <v>9787</v>
      </c>
      <c r="D25" s="63" t="s">
        <v>173</v>
      </c>
      <c r="E25" s="152">
        <f t="shared" si="0"/>
        <v>1</v>
      </c>
      <c r="F25" s="119" t="s">
        <v>342</v>
      </c>
      <c r="G25" s="72">
        <v>13015</v>
      </c>
      <c r="H25" s="64">
        <v>429</v>
      </c>
      <c r="I25" s="64">
        <v>0</v>
      </c>
      <c r="J25" s="64">
        <v>0</v>
      </c>
      <c r="K25" s="64">
        <v>0</v>
      </c>
      <c r="L25" s="64">
        <v>0</v>
      </c>
      <c r="M25" s="64">
        <v>1452</v>
      </c>
      <c r="N25" s="64">
        <v>11522</v>
      </c>
      <c r="O25" s="64">
        <v>6378</v>
      </c>
      <c r="P25" s="64">
        <v>5637</v>
      </c>
      <c r="Q25" s="51">
        <f t="shared" si="1"/>
        <v>38433</v>
      </c>
      <c r="R25" s="9"/>
      <c r="S25" s="64">
        <v>9051</v>
      </c>
      <c r="T25" s="64">
        <v>0</v>
      </c>
      <c r="U25" s="64">
        <v>3832</v>
      </c>
      <c r="V25" s="64">
        <v>53</v>
      </c>
      <c r="W25" s="64">
        <v>17950</v>
      </c>
      <c r="X25" s="64">
        <v>1271</v>
      </c>
      <c r="Y25" s="64">
        <v>410</v>
      </c>
      <c r="Z25" s="64">
        <v>0</v>
      </c>
      <c r="AA25" s="64">
        <v>2384</v>
      </c>
      <c r="AB25" s="46">
        <f t="shared" si="2"/>
        <v>34951</v>
      </c>
      <c r="AC25" s="44">
        <f t="shared" si="3"/>
        <v>3482</v>
      </c>
      <c r="AD25" s="39"/>
      <c r="AE25" s="64">
        <v>560000</v>
      </c>
      <c r="AF25" s="64">
        <v>0</v>
      </c>
      <c r="AG25" s="64">
        <v>356444</v>
      </c>
      <c r="AH25" s="64">
        <v>5594</v>
      </c>
      <c r="AI25" s="51">
        <f t="shared" si="6"/>
        <v>922038</v>
      </c>
      <c r="AJ25" s="64">
        <v>2145</v>
      </c>
      <c r="AK25" s="51">
        <f t="shared" si="4"/>
        <v>919893</v>
      </c>
      <c r="AL25" s="39"/>
      <c r="AM25" s="84"/>
      <c r="AN25" s="39"/>
    </row>
    <row r="26" spans="1:40" s="166" customFormat="1" ht="15.75" customHeight="1" x14ac:dyDescent="0.3">
      <c r="A26" s="155">
        <f t="shared" si="5"/>
        <v>22</v>
      </c>
      <c r="B26" s="156" t="s">
        <v>296</v>
      </c>
      <c r="C26" s="156">
        <v>9791</v>
      </c>
      <c r="D26" s="157" t="s">
        <v>327</v>
      </c>
      <c r="E26" s="168">
        <f t="shared" si="0"/>
        <v>1</v>
      </c>
      <c r="F26" s="119" t="s">
        <v>342</v>
      </c>
      <c r="G26" s="159">
        <v>17127</v>
      </c>
      <c r="H26" s="160"/>
      <c r="I26" s="160">
        <v>4418</v>
      </c>
      <c r="J26" s="160">
        <v>10000</v>
      </c>
      <c r="K26" s="160">
        <v>0</v>
      </c>
      <c r="L26" s="160">
        <v>0</v>
      </c>
      <c r="M26" s="160">
        <v>2433</v>
      </c>
      <c r="N26" s="160">
        <v>5595</v>
      </c>
      <c r="O26" s="160"/>
      <c r="P26" s="160">
        <v>4002</v>
      </c>
      <c r="Q26" s="161">
        <f t="shared" si="1"/>
        <v>43575</v>
      </c>
      <c r="R26" s="162"/>
      <c r="S26" s="160">
        <v>20000</v>
      </c>
      <c r="T26" s="160">
        <v>15600</v>
      </c>
      <c r="U26" s="160"/>
      <c r="V26" s="160">
        <v>2514</v>
      </c>
      <c r="W26" s="160">
        <v>7726</v>
      </c>
      <c r="X26" s="160">
        <v>6890</v>
      </c>
      <c r="Y26" s="160">
        <v>830</v>
      </c>
      <c r="Z26" s="160">
        <v>0</v>
      </c>
      <c r="AA26" s="160">
        <v>1257</v>
      </c>
      <c r="AB26" s="163">
        <f t="shared" si="2"/>
        <v>54817</v>
      </c>
      <c r="AC26" s="161">
        <f t="shared" si="3"/>
        <v>-11242</v>
      </c>
      <c r="AD26" s="164"/>
      <c r="AE26" s="160">
        <v>306000</v>
      </c>
      <c r="AF26" s="160"/>
      <c r="AG26" s="160">
        <v>179961</v>
      </c>
      <c r="AH26" s="160">
        <v>0</v>
      </c>
      <c r="AI26" s="161">
        <f t="shared" si="6"/>
        <v>485961</v>
      </c>
      <c r="AJ26" s="160">
        <v>0</v>
      </c>
      <c r="AK26" s="161">
        <f t="shared" si="4"/>
        <v>485961</v>
      </c>
      <c r="AL26" s="164"/>
      <c r="AM26" s="165"/>
      <c r="AN26" s="164"/>
    </row>
    <row r="27" spans="1:40" ht="15.75" customHeight="1" x14ac:dyDescent="0.3">
      <c r="A27" s="3">
        <f t="shared" si="5"/>
        <v>23</v>
      </c>
      <c r="B27" s="41" t="s">
        <v>296</v>
      </c>
      <c r="C27" s="41">
        <v>9793</v>
      </c>
      <c r="D27" s="63" t="s">
        <v>282</v>
      </c>
      <c r="E27" s="152">
        <f t="shared" si="0"/>
        <v>1</v>
      </c>
      <c r="F27" s="119" t="s">
        <v>342</v>
      </c>
      <c r="G27" s="72">
        <v>97239</v>
      </c>
      <c r="H27" s="64">
        <v>866</v>
      </c>
      <c r="I27" s="64">
        <v>1630</v>
      </c>
      <c r="J27" s="64">
        <v>27954</v>
      </c>
      <c r="K27" s="64"/>
      <c r="L27" s="64">
        <v>0</v>
      </c>
      <c r="M27" s="64">
        <v>25903</v>
      </c>
      <c r="N27" s="64">
        <v>111</v>
      </c>
      <c r="O27" s="64">
        <v>0</v>
      </c>
      <c r="P27" s="64">
        <v>60</v>
      </c>
      <c r="Q27" s="51">
        <f t="shared" si="1"/>
        <v>153763</v>
      </c>
      <c r="R27" s="11"/>
      <c r="S27" s="64">
        <v>69297</v>
      </c>
      <c r="T27" s="64"/>
      <c r="U27" s="64"/>
      <c r="V27" s="64"/>
      <c r="W27" s="64">
        <v>62861</v>
      </c>
      <c r="X27" s="64">
        <v>23365</v>
      </c>
      <c r="Y27" s="64">
        <v>1541</v>
      </c>
      <c r="Z27" s="64">
        <v>6797</v>
      </c>
      <c r="AA27" s="64"/>
      <c r="AB27" s="46">
        <f t="shared" si="2"/>
        <v>163861</v>
      </c>
      <c r="AC27" s="44">
        <f t="shared" si="3"/>
        <v>-10098</v>
      </c>
      <c r="AD27" s="39"/>
      <c r="AE27" s="64">
        <v>1260001</v>
      </c>
      <c r="AF27" s="64">
        <v>6192</v>
      </c>
      <c r="AG27" s="64">
        <v>45204</v>
      </c>
      <c r="AH27" s="64">
        <v>6478</v>
      </c>
      <c r="AI27" s="51">
        <f t="shared" si="6"/>
        <v>1317875</v>
      </c>
      <c r="AJ27" s="64">
        <v>3748</v>
      </c>
      <c r="AK27" s="51">
        <f t="shared" si="4"/>
        <v>1314127</v>
      </c>
      <c r="AL27" s="39"/>
      <c r="AM27" s="84"/>
      <c r="AN27" s="39"/>
    </row>
    <row r="28" spans="1:40" ht="15.75" customHeight="1" x14ac:dyDescent="0.3">
      <c r="A28" s="3">
        <f t="shared" si="5"/>
        <v>24</v>
      </c>
      <c r="B28" s="41" t="s">
        <v>296</v>
      </c>
      <c r="C28" s="41">
        <v>9795</v>
      </c>
      <c r="D28" s="63" t="s">
        <v>170</v>
      </c>
      <c r="E28" s="152">
        <f t="shared" si="0"/>
        <v>1</v>
      </c>
      <c r="F28" s="119" t="s">
        <v>342</v>
      </c>
      <c r="G28" s="72">
        <v>86530</v>
      </c>
      <c r="H28" s="64"/>
      <c r="I28" s="64"/>
      <c r="J28" s="64">
        <v>0</v>
      </c>
      <c r="K28" s="64">
        <v>29938</v>
      </c>
      <c r="L28" s="64"/>
      <c r="M28" s="64">
        <v>8416</v>
      </c>
      <c r="N28" s="64">
        <v>4991</v>
      </c>
      <c r="O28" s="64">
        <v>1673</v>
      </c>
      <c r="P28" s="64">
        <v>24837</v>
      </c>
      <c r="Q28" s="51">
        <f t="shared" si="1"/>
        <v>156385</v>
      </c>
      <c r="R28" s="27"/>
      <c r="S28" s="64">
        <v>29157</v>
      </c>
      <c r="T28" s="64">
        <v>13000</v>
      </c>
      <c r="U28" s="64">
        <v>2750</v>
      </c>
      <c r="V28" s="64">
        <v>57557</v>
      </c>
      <c r="W28" s="64">
        <v>23655</v>
      </c>
      <c r="X28" s="64">
        <v>8597</v>
      </c>
      <c r="Y28" s="64">
        <v>7679</v>
      </c>
      <c r="Z28" s="64">
        <v>800</v>
      </c>
      <c r="AA28" s="64">
        <v>25345</v>
      </c>
      <c r="AB28" s="46">
        <f t="shared" si="2"/>
        <v>168540</v>
      </c>
      <c r="AC28" s="44">
        <f t="shared" si="3"/>
        <v>-12155</v>
      </c>
      <c r="AD28" s="39"/>
      <c r="AE28" s="64">
        <v>510000</v>
      </c>
      <c r="AF28" s="64">
        <v>15172</v>
      </c>
      <c r="AG28" s="64">
        <v>200442</v>
      </c>
      <c r="AH28" s="64">
        <v>1088</v>
      </c>
      <c r="AI28" s="51">
        <f t="shared" si="6"/>
        <v>726702</v>
      </c>
      <c r="AJ28" s="64">
        <v>137076</v>
      </c>
      <c r="AK28" s="51">
        <f t="shared" si="4"/>
        <v>589626</v>
      </c>
      <c r="AL28" s="39"/>
      <c r="AM28" s="84"/>
      <c r="AN28" s="39"/>
    </row>
    <row r="29" spans="1:40" ht="15.75" customHeight="1" x14ac:dyDescent="0.3">
      <c r="A29" s="3">
        <f t="shared" si="5"/>
        <v>25</v>
      </c>
      <c r="B29" s="41" t="s">
        <v>296</v>
      </c>
      <c r="C29" s="41">
        <v>9801</v>
      </c>
      <c r="D29" s="63" t="s">
        <v>181</v>
      </c>
      <c r="E29" s="152">
        <f t="shared" si="0"/>
        <v>1</v>
      </c>
      <c r="F29" s="119" t="s">
        <v>342</v>
      </c>
      <c r="G29" s="72">
        <v>15705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499</v>
      </c>
      <c r="N29" s="64">
        <v>5</v>
      </c>
      <c r="O29" s="64"/>
      <c r="P29" s="64">
        <v>65</v>
      </c>
      <c r="Q29" s="51">
        <f t="shared" si="1"/>
        <v>16274</v>
      </c>
      <c r="R29" s="9"/>
      <c r="S29" s="64">
        <v>8989</v>
      </c>
      <c r="T29" s="64">
        <v>0</v>
      </c>
      <c r="U29" s="64">
        <v>816</v>
      </c>
      <c r="V29" s="64"/>
      <c r="W29" s="64">
        <v>3740</v>
      </c>
      <c r="X29" s="64">
        <v>3064</v>
      </c>
      <c r="Y29" s="64">
        <v>1050</v>
      </c>
      <c r="Z29" s="64">
        <v>0</v>
      </c>
      <c r="AA29" s="64"/>
      <c r="AB29" s="46">
        <f t="shared" si="2"/>
        <v>17659</v>
      </c>
      <c r="AC29" s="44">
        <f t="shared" si="3"/>
        <v>-1385</v>
      </c>
      <c r="AD29" s="39"/>
      <c r="AE29" s="64">
        <v>381506</v>
      </c>
      <c r="AF29" s="64">
        <v>2708</v>
      </c>
      <c r="AG29" s="64">
        <v>6095</v>
      </c>
      <c r="AH29" s="64"/>
      <c r="AI29" s="51">
        <f t="shared" si="6"/>
        <v>390309</v>
      </c>
      <c r="AJ29" s="64">
        <v>667</v>
      </c>
      <c r="AK29" s="51">
        <f t="shared" si="4"/>
        <v>389642</v>
      </c>
      <c r="AL29" s="39"/>
      <c r="AM29" s="84"/>
      <c r="AN29" s="39"/>
    </row>
    <row r="30" spans="1:40" ht="15.75" customHeight="1" x14ac:dyDescent="0.3">
      <c r="A30" s="3">
        <f t="shared" si="5"/>
        <v>26</v>
      </c>
      <c r="B30" s="41" t="s">
        <v>296</v>
      </c>
      <c r="C30" s="41">
        <v>9802</v>
      </c>
      <c r="D30" s="63" t="s">
        <v>184</v>
      </c>
      <c r="E30" s="152">
        <f t="shared" si="0"/>
        <v>1</v>
      </c>
      <c r="F30" s="119" t="s">
        <v>342</v>
      </c>
      <c r="G30" s="72">
        <v>12146</v>
      </c>
      <c r="H30" s="64">
        <v>91174</v>
      </c>
      <c r="I30" s="64"/>
      <c r="J30" s="64">
        <v>0</v>
      </c>
      <c r="K30" s="64">
        <v>1571</v>
      </c>
      <c r="L30" s="64">
        <v>0</v>
      </c>
      <c r="M30" s="64">
        <v>7544</v>
      </c>
      <c r="N30" s="64">
        <v>50490</v>
      </c>
      <c r="O30" s="64">
        <v>43855</v>
      </c>
      <c r="P30" s="64">
        <v>250</v>
      </c>
      <c r="Q30" s="51">
        <f t="shared" si="1"/>
        <v>207030</v>
      </c>
      <c r="R30" s="11"/>
      <c r="S30" s="64">
        <v>57122</v>
      </c>
      <c r="T30" s="64"/>
      <c r="U30" s="64"/>
      <c r="V30" s="64">
        <v>0</v>
      </c>
      <c r="W30" s="64">
        <v>18060</v>
      </c>
      <c r="X30" s="64">
        <v>19047</v>
      </c>
      <c r="Y30" s="64">
        <v>2745</v>
      </c>
      <c r="Z30" s="64"/>
      <c r="AA30" s="64">
        <v>18475</v>
      </c>
      <c r="AB30" s="46">
        <f t="shared" si="2"/>
        <v>115449</v>
      </c>
      <c r="AC30" s="44">
        <f t="shared" si="3"/>
        <v>91581</v>
      </c>
      <c r="AD30" s="39"/>
      <c r="AE30" s="64">
        <v>452000</v>
      </c>
      <c r="AF30" s="64">
        <v>12412</v>
      </c>
      <c r="AG30" s="64">
        <v>216877</v>
      </c>
      <c r="AH30" s="64">
        <v>38105</v>
      </c>
      <c r="AI30" s="51">
        <f t="shared" si="6"/>
        <v>719394</v>
      </c>
      <c r="AJ30" s="64">
        <v>4507</v>
      </c>
      <c r="AK30" s="51">
        <f t="shared" si="4"/>
        <v>714887</v>
      </c>
      <c r="AL30" s="39"/>
      <c r="AM30" s="84"/>
      <c r="AN30" s="39"/>
    </row>
    <row r="31" spans="1:40" ht="15.75" customHeight="1" x14ac:dyDescent="0.3">
      <c r="A31" s="3">
        <f t="shared" si="5"/>
        <v>27</v>
      </c>
      <c r="B31" s="41" t="s">
        <v>296</v>
      </c>
      <c r="C31" s="41">
        <v>9803</v>
      </c>
      <c r="D31" s="63" t="s">
        <v>182</v>
      </c>
      <c r="E31" s="152">
        <f t="shared" si="0"/>
        <v>1</v>
      </c>
      <c r="F31" s="119" t="s">
        <v>342</v>
      </c>
      <c r="G31" s="72">
        <v>24750</v>
      </c>
      <c r="H31" s="64"/>
      <c r="I31" s="64"/>
      <c r="J31" s="64">
        <v>0</v>
      </c>
      <c r="K31" s="64"/>
      <c r="L31" s="64">
        <v>0</v>
      </c>
      <c r="M31" s="64">
        <v>10400</v>
      </c>
      <c r="N31" s="64">
        <v>26</v>
      </c>
      <c r="O31" s="64">
        <v>0</v>
      </c>
      <c r="P31" s="64"/>
      <c r="Q31" s="51">
        <f t="shared" si="1"/>
        <v>35176</v>
      </c>
      <c r="R31" s="27"/>
      <c r="S31" s="64"/>
      <c r="T31" s="64">
        <v>0</v>
      </c>
      <c r="U31" s="64">
        <v>1850</v>
      </c>
      <c r="V31" s="64">
        <v>0</v>
      </c>
      <c r="W31" s="64">
        <v>11160</v>
      </c>
      <c r="X31" s="64">
        <v>1191</v>
      </c>
      <c r="Y31" s="64"/>
      <c r="Z31" s="64">
        <v>933</v>
      </c>
      <c r="AA31" s="64">
        <v>2376</v>
      </c>
      <c r="AB31" s="46">
        <f t="shared" si="2"/>
        <v>17510</v>
      </c>
      <c r="AC31" s="44">
        <f t="shared" si="3"/>
        <v>17666</v>
      </c>
      <c r="AD31" s="39"/>
      <c r="AE31" s="64">
        <v>450000</v>
      </c>
      <c r="AF31" s="64">
        <v>0</v>
      </c>
      <c r="AG31" s="64">
        <v>35188</v>
      </c>
      <c r="AH31" s="64">
        <v>0</v>
      </c>
      <c r="AI31" s="51">
        <f t="shared" si="6"/>
        <v>485188</v>
      </c>
      <c r="AJ31" s="64"/>
      <c r="AK31" s="51">
        <f t="shared" si="4"/>
        <v>485188</v>
      </c>
      <c r="AL31" s="39"/>
      <c r="AM31" s="84"/>
      <c r="AN31" s="39"/>
    </row>
    <row r="32" spans="1:40" ht="15.75" customHeight="1" x14ac:dyDescent="0.3">
      <c r="A32" s="3">
        <f t="shared" si="5"/>
        <v>28</v>
      </c>
      <c r="B32" s="41" t="s">
        <v>296</v>
      </c>
      <c r="C32" s="41">
        <v>9804</v>
      </c>
      <c r="D32" s="63" t="s">
        <v>183</v>
      </c>
      <c r="E32" s="152" t="str">
        <f t="shared" si="0"/>
        <v xml:space="preserve"> </v>
      </c>
      <c r="F32" s="119" t="s">
        <v>305</v>
      </c>
      <c r="G32" s="72">
        <v>62293</v>
      </c>
      <c r="H32" s="64">
        <v>0</v>
      </c>
      <c r="I32" s="64">
        <v>0</v>
      </c>
      <c r="J32" s="64"/>
      <c r="K32" s="64">
        <v>0</v>
      </c>
      <c r="L32" s="64">
        <v>0</v>
      </c>
      <c r="M32" s="64">
        <v>0</v>
      </c>
      <c r="N32" s="64">
        <v>769</v>
      </c>
      <c r="O32" s="64">
        <v>949</v>
      </c>
      <c r="P32" s="64">
        <v>0</v>
      </c>
      <c r="Q32" s="51">
        <f t="shared" si="1"/>
        <v>64011</v>
      </c>
      <c r="R32" s="27"/>
      <c r="S32" s="64">
        <v>51555</v>
      </c>
      <c r="T32" s="64">
        <v>1826</v>
      </c>
      <c r="U32" s="64">
        <v>6445</v>
      </c>
      <c r="V32" s="64"/>
      <c r="W32" s="64">
        <v>8057</v>
      </c>
      <c r="X32" s="64">
        <v>1271</v>
      </c>
      <c r="Y32" s="64">
        <v>6257</v>
      </c>
      <c r="Z32" s="64">
        <v>0</v>
      </c>
      <c r="AA32" s="64">
        <v>2140</v>
      </c>
      <c r="AB32" s="46">
        <f t="shared" si="2"/>
        <v>77551</v>
      </c>
      <c r="AC32" s="44">
        <f t="shared" si="3"/>
        <v>-13540</v>
      </c>
      <c r="AD32" s="39"/>
      <c r="AE32" s="64">
        <v>915605</v>
      </c>
      <c r="AF32" s="64">
        <v>8644</v>
      </c>
      <c r="AG32" s="64">
        <v>46605</v>
      </c>
      <c r="AH32" s="64">
        <v>0</v>
      </c>
      <c r="AI32" s="51">
        <f t="shared" si="6"/>
        <v>970854</v>
      </c>
      <c r="AJ32" s="64">
        <v>0</v>
      </c>
      <c r="AK32" s="51">
        <f t="shared" si="4"/>
        <v>970854</v>
      </c>
      <c r="AL32" s="39"/>
      <c r="AM32" s="84"/>
      <c r="AN32" s="39"/>
    </row>
    <row r="33" spans="1:40" ht="15.75" customHeight="1" x14ac:dyDescent="0.3">
      <c r="A33" s="3">
        <f t="shared" si="5"/>
        <v>29</v>
      </c>
      <c r="B33" s="41" t="s">
        <v>296</v>
      </c>
      <c r="C33" s="41">
        <v>9806</v>
      </c>
      <c r="D33" s="63" t="s">
        <v>185</v>
      </c>
      <c r="E33" s="152">
        <f t="shared" si="0"/>
        <v>1</v>
      </c>
      <c r="F33" s="119" t="s">
        <v>342</v>
      </c>
      <c r="G33" s="72">
        <v>27011</v>
      </c>
      <c r="H33" s="64">
        <v>0</v>
      </c>
      <c r="I33" s="64"/>
      <c r="J33" s="64">
        <v>0</v>
      </c>
      <c r="K33" s="64">
        <v>513</v>
      </c>
      <c r="L33" s="64">
        <v>0</v>
      </c>
      <c r="M33" s="64">
        <v>16148</v>
      </c>
      <c r="N33" s="64">
        <v>5345</v>
      </c>
      <c r="O33" s="64">
        <v>2372</v>
      </c>
      <c r="P33" s="64">
        <v>0</v>
      </c>
      <c r="Q33" s="51">
        <f t="shared" si="1"/>
        <v>51389</v>
      </c>
      <c r="R33" s="9"/>
      <c r="S33" s="64">
        <v>19929</v>
      </c>
      <c r="T33" s="64">
        <v>6240</v>
      </c>
      <c r="U33" s="64">
        <v>1951</v>
      </c>
      <c r="V33" s="64">
        <v>0</v>
      </c>
      <c r="W33" s="64">
        <v>8118</v>
      </c>
      <c r="X33" s="64">
        <v>5832</v>
      </c>
      <c r="Y33" s="64">
        <v>786</v>
      </c>
      <c r="Z33" s="64">
        <v>50</v>
      </c>
      <c r="AA33" s="64">
        <v>867</v>
      </c>
      <c r="AB33" s="46">
        <f t="shared" si="2"/>
        <v>43773</v>
      </c>
      <c r="AC33" s="44">
        <f t="shared" si="3"/>
        <v>7616</v>
      </c>
      <c r="AD33" s="39"/>
      <c r="AE33" s="64">
        <v>431522</v>
      </c>
      <c r="AF33" s="64">
        <v>339</v>
      </c>
      <c r="AG33" s="64">
        <v>651681</v>
      </c>
      <c r="AH33" s="64"/>
      <c r="AI33" s="51">
        <f t="shared" si="6"/>
        <v>1083542</v>
      </c>
      <c r="AJ33" s="64">
        <v>3140</v>
      </c>
      <c r="AK33" s="51">
        <f t="shared" si="4"/>
        <v>1080402</v>
      </c>
      <c r="AL33" s="39"/>
      <c r="AM33" s="84"/>
      <c r="AN33" s="39"/>
    </row>
    <row r="34" spans="1:40" ht="15.75" customHeight="1" x14ac:dyDescent="0.3">
      <c r="A34" s="3">
        <f t="shared" si="5"/>
        <v>30</v>
      </c>
      <c r="B34" s="41" t="s">
        <v>296</v>
      </c>
      <c r="C34" s="41">
        <v>9811</v>
      </c>
      <c r="D34" s="63" t="s">
        <v>186</v>
      </c>
      <c r="E34" s="152">
        <f t="shared" si="0"/>
        <v>1</v>
      </c>
      <c r="F34" s="119" t="s">
        <v>342</v>
      </c>
      <c r="G34" s="72">
        <v>66150</v>
      </c>
      <c r="H34" s="64"/>
      <c r="I34" s="64">
        <v>4043</v>
      </c>
      <c r="J34" s="64">
        <v>11000</v>
      </c>
      <c r="K34" s="64">
        <v>0</v>
      </c>
      <c r="L34" s="64">
        <v>20798</v>
      </c>
      <c r="M34" s="64">
        <v>2043</v>
      </c>
      <c r="N34" s="64">
        <v>1530</v>
      </c>
      <c r="O34" s="64">
        <v>15918</v>
      </c>
      <c r="P34" s="64"/>
      <c r="Q34" s="51">
        <f t="shared" si="1"/>
        <v>121482</v>
      </c>
      <c r="R34" s="11"/>
      <c r="S34" s="64">
        <v>14137</v>
      </c>
      <c r="T34" s="64">
        <v>3481</v>
      </c>
      <c r="U34" s="64">
        <v>1274</v>
      </c>
      <c r="V34" s="64"/>
      <c r="W34" s="64">
        <v>19715</v>
      </c>
      <c r="X34" s="64">
        <v>1065</v>
      </c>
      <c r="Y34" s="64">
        <v>1896</v>
      </c>
      <c r="Z34" s="64">
        <v>3000</v>
      </c>
      <c r="AA34" s="64">
        <v>7389</v>
      </c>
      <c r="AB34" s="46">
        <f t="shared" si="2"/>
        <v>51957</v>
      </c>
      <c r="AC34" s="44">
        <f t="shared" si="3"/>
        <v>69525</v>
      </c>
      <c r="AD34" s="39"/>
      <c r="AE34" s="64">
        <v>830000</v>
      </c>
      <c r="AF34" s="64">
        <v>77</v>
      </c>
      <c r="AG34" s="64">
        <v>149948</v>
      </c>
      <c r="AH34" s="64">
        <v>0</v>
      </c>
      <c r="AI34" s="51">
        <f t="shared" si="6"/>
        <v>980025</v>
      </c>
      <c r="AJ34" s="64"/>
      <c r="AK34" s="51">
        <f t="shared" si="4"/>
        <v>980025</v>
      </c>
      <c r="AL34" s="39"/>
      <c r="AM34" s="84"/>
      <c r="AN34" s="39"/>
    </row>
    <row r="35" spans="1:40" ht="15.75" customHeight="1" x14ac:dyDescent="0.3">
      <c r="A35" s="3">
        <f t="shared" si="5"/>
        <v>31</v>
      </c>
      <c r="B35" s="41" t="s">
        <v>296</v>
      </c>
      <c r="C35" s="41">
        <v>9812</v>
      </c>
      <c r="D35" s="63" t="s">
        <v>190</v>
      </c>
      <c r="E35" s="152">
        <f t="shared" si="0"/>
        <v>1</v>
      </c>
      <c r="F35" s="119" t="s">
        <v>342</v>
      </c>
      <c r="G35" s="72">
        <v>311511</v>
      </c>
      <c r="H35" s="64"/>
      <c r="I35" s="64">
        <v>43314</v>
      </c>
      <c r="J35" s="64">
        <v>4900</v>
      </c>
      <c r="K35" s="64">
        <v>4740</v>
      </c>
      <c r="L35" s="64">
        <v>0</v>
      </c>
      <c r="M35" s="64">
        <v>10434</v>
      </c>
      <c r="N35" s="64">
        <v>200</v>
      </c>
      <c r="O35" s="64">
        <v>64100</v>
      </c>
      <c r="P35" s="64">
        <v>3770</v>
      </c>
      <c r="Q35" s="51">
        <f t="shared" si="1"/>
        <v>442969</v>
      </c>
      <c r="R35" s="9"/>
      <c r="S35" s="64">
        <v>111392</v>
      </c>
      <c r="T35" s="64">
        <v>7898</v>
      </c>
      <c r="U35" s="64">
        <v>19092</v>
      </c>
      <c r="V35" s="64">
        <v>101669</v>
      </c>
      <c r="W35" s="64">
        <v>46378</v>
      </c>
      <c r="X35" s="64">
        <v>97650</v>
      </c>
      <c r="Y35" s="64">
        <v>10300</v>
      </c>
      <c r="Z35" s="64">
        <v>27259</v>
      </c>
      <c r="AA35" s="64"/>
      <c r="AB35" s="46">
        <f t="shared" si="2"/>
        <v>421638</v>
      </c>
      <c r="AC35" s="44">
        <f t="shared" si="3"/>
        <v>21331</v>
      </c>
      <c r="AD35" s="39"/>
      <c r="AE35" s="64">
        <v>2883177</v>
      </c>
      <c r="AF35" s="64">
        <v>44634</v>
      </c>
      <c r="AG35" s="64">
        <v>124844</v>
      </c>
      <c r="AH35" s="64">
        <v>464</v>
      </c>
      <c r="AI35" s="51">
        <f t="shared" si="6"/>
        <v>3053119</v>
      </c>
      <c r="AJ35" s="64">
        <v>15124</v>
      </c>
      <c r="AK35" s="51">
        <f t="shared" si="4"/>
        <v>3037995</v>
      </c>
      <c r="AL35" s="39"/>
      <c r="AM35" s="84"/>
      <c r="AN35" s="39"/>
    </row>
    <row r="36" spans="1:40" ht="15.75" customHeight="1" x14ac:dyDescent="0.3">
      <c r="A36" s="3">
        <f t="shared" si="5"/>
        <v>32</v>
      </c>
      <c r="B36" s="41" t="s">
        <v>296</v>
      </c>
      <c r="C36" s="41">
        <v>9813</v>
      </c>
      <c r="D36" s="63" t="s">
        <v>191</v>
      </c>
      <c r="E36" s="152">
        <f t="shared" ref="E36:E67" si="7">IF(F36="Y",1," ")</f>
        <v>1</v>
      </c>
      <c r="F36" s="119" t="s">
        <v>342</v>
      </c>
      <c r="G36" s="72">
        <v>101271</v>
      </c>
      <c r="H36" s="64">
        <v>0</v>
      </c>
      <c r="I36" s="64"/>
      <c r="J36" s="64">
        <v>87190</v>
      </c>
      <c r="K36" s="64">
        <v>0</v>
      </c>
      <c r="L36" s="64">
        <v>1000</v>
      </c>
      <c r="M36" s="64">
        <v>10684</v>
      </c>
      <c r="N36" s="64">
        <v>2298</v>
      </c>
      <c r="O36" s="64">
        <v>6997</v>
      </c>
      <c r="P36" s="64">
        <v>0</v>
      </c>
      <c r="Q36" s="51">
        <f t="shared" si="1"/>
        <v>209440</v>
      </c>
      <c r="R36" s="11"/>
      <c r="S36" s="64">
        <v>46970</v>
      </c>
      <c r="T36" s="64">
        <v>3449</v>
      </c>
      <c r="U36" s="64">
        <v>1203</v>
      </c>
      <c r="V36" s="64">
        <v>9669</v>
      </c>
      <c r="W36" s="64">
        <v>72659</v>
      </c>
      <c r="X36" s="64">
        <v>19945</v>
      </c>
      <c r="Y36" s="64"/>
      <c r="Z36" s="64"/>
      <c r="AA36" s="64">
        <v>0</v>
      </c>
      <c r="AB36" s="46">
        <f t="shared" si="2"/>
        <v>153895</v>
      </c>
      <c r="AC36" s="44">
        <f t="shared" si="3"/>
        <v>55545</v>
      </c>
      <c r="AD36" s="39"/>
      <c r="AE36" s="64">
        <v>857947</v>
      </c>
      <c r="AF36" s="64">
        <v>978646</v>
      </c>
      <c r="AG36" s="64">
        <v>140517</v>
      </c>
      <c r="AH36" s="64">
        <v>6377</v>
      </c>
      <c r="AI36" s="51">
        <f t="shared" si="6"/>
        <v>1983487</v>
      </c>
      <c r="AJ36" s="64">
        <v>19621</v>
      </c>
      <c r="AK36" s="51">
        <f t="shared" si="4"/>
        <v>1963866</v>
      </c>
      <c r="AL36" s="39"/>
      <c r="AM36" s="84"/>
      <c r="AN36" s="39"/>
    </row>
    <row r="37" spans="1:40" ht="15.75" customHeight="1" x14ac:dyDescent="0.3">
      <c r="A37" s="3">
        <f t="shared" si="5"/>
        <v>33</v>
      </c>
      <c r="B37" s="41" t="s">
        <v>296</v>
      </c>
      <c r="C37" s="41">
        <v>9814</v>
      </c>
      <c r="D37" s="63" t="s">
        <v>189</v>
      </c>
      <c r="E37" s="152" t="str">
        <f t="shared" si="7"/>
        <v xml:space="preserve"> </v>
      </c>
      <c r="F37" s="119" t="s">
        <v>305</v>
      </c>
      <c r="G37" s="72">
        <v>2725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4420</v>
      </c>
      <c r="N37" s="64">
        <v>5763</v>
      </c>
      <c r="O37" s="64">
        <v>0</v>
      </c>
      <c r="P37" s="64">
        <v>0</v>
      </c>
      <c r="Q37" s="51">
        <f t="shared" ref="Q37:Q68" si="8">SUM(G37:P37)</f>
        <v>12908</v>
      </c>
      <c r="R37" s="9"/>
      <c r="S37" s="64">
        <v>1800</v>
      </c>
      <c r="T37" s="64">
        <v>0</v>
      </c>
      <c r="U37" s="64">
        <v>0</v>
      </c>
      <c r="V37" s="64">
        <v>502</v>
      </c>
      <c r="W37" s="64">
        <v>9411</v>
      </c>
      <c r="X37" s="64">
        <v>1686</v>
      </c>
      <c r="Y37" s="64">
        <v>1062</v>
      </c>
      <c r="Z37" s="64">
        <v>0</v>
      </c>
      <c r="AA37" s="64">
        <v>1874</v>
      </c>
      <c r="AB37" s="46">
        <f t="shared" ref="AB37:AB68" si="9">SUM(S37:AA37)</f>
        <v>16335</v>
      </c>
      <c r="AC37" s="44">
        <f t="shared" ref="AC37:AC69" si="10">+Q37-AB37</f>
        <v>-3427</v>
      </c>
      <c r="AD37" s="39"/>
      <c r="AE37" s="64">
        <v>87000</v>
      </c>
      <c r="AF37" s="64">
        <v>0</v>
      </c>
      <c r="AG37" s="64">
        <v>132524</v>
      </c>
      <c r="AH37" s="64">
        <v>0</v>
      </c>
      <c r="AI37" s="51">
        <f t="shared" si="6"/>
        <v>219524</v>
      </c>
      <c r="AJ37" s="64">
        <v>0</v>
      </c>
      <c r="AK37" s="51">
        <f t="shared" ref="AK37:AK68" si="11">+AI37-AJ37</f>
        <v>219524</v>
      </c>
      <c r="AL37" s="39"/>
      <c r="AM37" s="84"/>
      <c r="AN37" s="39"/>
    </row>
    <row r="38" spans="1:40" ht="15.75" customHeight="1" x14ac:dyDescent="0.3">
      <c r="A38" s="3">
        <f t="shared" si="5"/>
        <v>34</v>
      </c>
      <c r="B38" s="41" t="s">
        <v>296</v>
      </c>
      <c r="C38" s="41">
        <v>9815</v>
      </c>
      <c r="D38" s="63" t="s">
        <v>187</v>
      </c>
      <c r="E38" s="152">
        <f t="shared" si="7"/>
        <v>1</v>
      </c>
      <c r="F38" s="119" t="s">
        <v>342</v>
      </c>
      <c r="G38" s="72">
        <v>54610</v>
      </c>
      <c r="H38" s="64">
        <v>0</v>
      </c>
      <c r="I38" s="64">
        <v>1560</v>
      </c>
      <c r="J38" s="64"/>
      <c r="K38" s="64"/>
      <c r="L38" s="64">
        <v>0</v>
      </c>
      <c r="M38" s="64">
        <v>7710</v>
      </c>
      <c r="N38" s="64">
        <v>5192</v>
      </c>
      <c r="O38" s="64">
        <v>4755</v>
      </c>
      <c r="P38" s="64">
        <v>145</v>
      </c>
      <c r="Q38" s="51">
        <f t="shared" si="8"/>
        <v>73972</v>
      </c>
      <c r="R38" s="27"/>
      <c r="S38" s="64">
        <v>61545</v>
      </c>
      <c r="T38" s="64">
        <v>3257</v>
      </c>
      <c r="U38" s="64"/>
      <c r="V38" s="64">
        <v>0</v>
      </c>
      <c r="W38" s="64">
        <v>13602</v>
      </c>
      <c r="X38" s="64">
        <v>9547</v>
      </c>
      <c r="Y38" s="64">
        <v>5012</v>
      </c>
      <c r="Z38" s="64"/>
      <c r="AA38" s="64"/>
      <c r="AB38" s="46">
        <f t="shared" si="9"/>
        <v>92963</v>
      </c>
      <c r="AC38" s="44">
        <f t="shared" si="10"/>
        <v>-18991</v>
      </c>
      <c r="AD38" s="39"/>
      <c r="AE38" s="64">
        <v>804326</v>
      </c>
      <c r="AF38" s="64">
        <v>8455</v>
      </c>
      <c r="AG38" s="64">
        <v>189793</v>
      </c>
      <c r="AH38" s="64"/>
      <c r="AI38" s="51">
        <f t="shared" si="6"/>
        <v>1002574</v>
      </c>
      <c r="AJ38" s="64">
        <v>9033</v>
      </c>
      <c r="AK38" s="51">
        <f t="shared" si="11"/>
        <v>993541</v>
      </c>
      <c r="AL38" s="39"/>
      <c r="AM38" s="84"/>
      <c r="AN38" s="39"/>
    </row>
    <row r="39" spans="1:40" ht="15.75" customHeight="1" x14ac:dyDescent="0.3">
      <c r="A39" s="3">
        <f t="shared" si="5"/>
        <v>35</v>
      </c>
      <c r="B39" s="41" t="s">
        <v>296</v>
      </c>
      <c r="C39" s="41">
        <v>9816</v>
      </c>
      <c r="D39" s="63" t="s">
        <v>188</v>
      </c>
      <c r="E39" s="152">
        <f t="shared" si="7"/>
        <v>1</v>
      </c>
      <c r="F39" s="119" t="s">
        <v>342</v>
      </c>
      <c r="G39" s="72">
        <v>48434</v>
      </c>
      <c r="H39" s="64">
        <v>603</v>
      </c>
      <c r="I39" s="64">
        <v>12155</v>
      </c>
      <c r="J39" s="64">
        <v>25776</v>
      </c>
      <c r="K39" s="64">
        <v>12000</v>
      </c>
      <c r="L39" s="64">
        <v>0</v>
      </c>
      <c r="M39" s="64">
        <v>0</v>
      </c>
      <c r="N39" s="64">
        <v>5042</v>
      </c>
      <c r="O39" s="64"/>
      <c r="P39" s="64"/>
      <c r="Q39" s="51">
        <f t="shared" si="8"/>
        <v>104010</v>
      </c>
      <c r="R39" s="9"/>
      <c r="S39" s="64">
        <v>3200</v>
      </c>
      <c r="T39" s="64">
        <v>1285</v>
      </c>
      <c r="U39" s="64">
        <v>6500</v>
      </c>
      <c r="V39" s="64">
        <v>1078</v>
      </c>
      <c r="W39" s="64">
        <v>18805</v>
      </c>
      <c r="X39" s="64">
        <v>9715</v>
      </c>
      <c r="Y39" s="64">
        <v>0</v>
      </c>
      <c r="Z39" s="64"/>
      <c r="AA39" s="64">
        <v>0</v>
      </c>
      <c r="AB39" s="46">
        <f t="shared" si="9"/>
        <v>40583</v>
      </c>
      <c r="AC39" s="44">
        <f t="shared" si="10"/>
        <v>63427</v>
      </c>
      <c r="AD39" s="39"/>
      <c r="AE39" s="64">
        <v>0</v>
      </c>
      <c r="AF39" s="64">
        <v>0</v>
      </c>
      <c r="AG39" s="64"/>
      <c r="AH39" s="64">
        <v>0</v>
      </c>
      <c r="AI39" s="51">
        <f t="shared" si="6"/>
        <v>0</v>
      </c>
      <c r="AJ39" s="64">
        <v>0</v>
      </c>
      <c r="AK39" s="51">
        <f t="shared" si="11"/>
        <v>0</v>
      </c>
      <c r="AL39" s="39"/>
      <c r="AM39" s="84"/>
      <c r="AN39" s="39"/>
    </row>
    <row r="40" spans="1:40" ht="15.75" customHeight="1" x14ac:dyDescent="0.3">
      <c r="A40" s="3">
        <f t="shared" si="5"/>
        <v>36</v>
      </c>
      <c r="B40" s="41" t="s">
        <v>296</v>
      </c>
      <c r="C40" s="41">
        <v>9817</v>
      </c>
      <c r="D40" s="63" t="s">
        <v>192</v>
      </c>
      <c r="E40" s="152">
        <f t="shared" si="7"/>
        <v>1</v>
      </c>
      <c r="F40" s="119" t="s">
        <v>342</v>
      </c>
      <c r="G40" s="72">
        <v>138456</v>
      </c>
      <c r="H40" s="64">
        <v>0</v>
      </c>
      <c r="I40" s="64">
        <v>1040</v>
      </c>
      <c r="J40" s="64">
        <v>0</v>
      </c>
      <c r="K40" s="64">
        <v>10000</v>
      </c>
      <c r="L40" s="64">
        <v>0</v>
      </c>
      <c r="M40" s="64">
        <v>4750</v>
      </c>
      <c r="N40" s="64">
        <v>408</v>
      </c>
      <c r="O40" s="64">
        <v>100</v>
      </c>
      <c r="P40" s="64">
        <v>0</v>
      </c>
      <c r="Q40" s="51">
        <f t="shared" si="8"/>
        <v>154754</v>
      </c>
      <c r="R40" s="9"/>
      <c r="S40" s="64">
        <v>63022</v>
      </c>
      <c r="T40" s="64">
        <v>0</v>
      </c>
      <c r="U40" s="64"/>
      <c r="V40" s="64">
        <v>43346</v>
      </c>
      <c r="W40" s="64">
        <v>8740</v>
      </c>
      <c r="X40" s="64">
        <v>24584</v>
      </c>
      <c r="Y40" s="64">
        <v>7865</v>
      </c>
      <c r="Z40" s="64">
        <v>2717</v>
      </c>
      <c r="AA40" s="64">
        <v>0</v>
      </c>
      <c r="AB40" s="46">
        <f t="shared" si="9"/>
        <v>150274</v>
      </c>
      <c r="AC40" s="44">
        <f t="shared" si="10"/>
        <v>4480</v>
      </c>
      <c r="AD40" s="39"/>
      <c r="AE40" s="64">
        <v>0</v>
      </c>
      <c r="AF40" s="64">
        <v>0</v>
      </c>
      <c r="AG40" s="64">
        <v>60870</v>
      </c>
      <c r="AH40" s="64">
        <v>0</v>
      </c>
      <c r="AI40" s="51">
        <f t="shared" si="6"/>
        <v>60870</v>
      </c>
      <c r="AJ40" s="64">
        <v>0</v>
      </c>
      <c r="AK40" s="51">
        <f t="shared" si="11"/>
        <v>60870</v>
      </c>
      <c r="AL40" s="39"/>
      <c r="AM40" s="84"/>
      <c r="AN40" s="39"/>
    </row>
    <row r="41" spans="1:40" ht="15.75" customHeight="1" x14ac:dyDescent="0.3">
      <c r="A41" s="3">
        <f t="shared" si="5"/>
        <v>37</v>
      </c>
      <c r="B41" s="41" t="s">
        <v>296</v>
      </c>
      <c r="C41" s="41">
        <v>9818</v>
      </c>
      <c r="D41" s="63" t="s">
        <v>194</v>
      </c>
      <c r="E41" s="152" t="str">
        <f t="shared" si="7"/>
        <v xml:space="preserve"> </v>
      </c>
      <c r="F41" s="119" t="s">
        <v>305</v>
      </c>
      <c r="G41" s="72">
        <v>91944</v>
      </c>
      <c r="H41" s="64">
        <v>0</v>
      </c>
      <c r="I41" s="64">
        <v>2250</v>
      </c>
      <c r="J41" s="64">
        <v>0</v>
      </c>
      <c r="K41" s="64">
        <v>44510</v>
      </c>
      <c r="L41" s="64">
        <v>0</v>
      </c>
      <c r="M41" s="64">
        <v>350</v>
      </c>
      <c r="N41" s="64">
        <v>729</v>
      </c>
      <c r="O41" s="64">
        <v>0</v>
      </c>
      <c r="P41" s="64">
        <v>1127</v>
      </c>
      <c r="Q41" s="51">
        <f t="shared" si="8"/>
        <v>140910</v>
      </c>
      <c r="R41" s="9"/>
      <c r="S41" s="64">
        <v>58243</v>
      </c>
      <c r="T41" s="64">
        <v>4645</v>
      </c>
      <c r="U41" s="64">
        <v>42002</v>
      </c>
      <c r="V41" s="64">
        <v>8064</v>
      </c>
      <c r="W41" s="64">
        <v>15163</v>
      </c>
      <c r="X41" s="64">
        <v>18325</v>
      </c>
      <c r="Y41" s="64">
        <v>2765</v>
      </c>
      <c r="Z41" s="64">
        <v>7150</v>
      </c>
      <c r="AA41" s="64"/>
      <c r="AB41" s="46">
        <f t="shared" si="9"/>
        <v>156357</v>
      </c>
      <c r="AC41" s="44">
        <f t="shared" si="10"/>
        <v>-15447</v>
      </c>
      <c r="AD41" s="39"/>
      <c r="AE41" s="64">
        <v>2098240</v>
      </c>
      <c r="AF41" s="64">
        <v>67883</v>
      </c>
      <c r="AG41" s="64">
        <v>70992</v>
      </c>
      <c r="AH41" s="64">
        <v>0</v>
      </c>
      <c r="AI41" s="51">
        <f t="shared" ref="AI41:AI68" si="12">SUM(AE41:AH41)</f>
        <v>2237115</v>
      </c>
      <c r="AJ41" s="64">
        <v>0</v>
      </c>
      <c r="AK41" s="51">
        <f t="shared" si="11"/>
        <v>2237115</v>
      </c>
      <c r="AL41" s="39"/>
      <c r="AM41" s="84"/>
      <c r="AN41" s="39"/>
    </row>
    <row r="42" spans="1:40" ht="15.75" customHeight="1" x14ac:dyDescent="0.3">
      <c r="A42" s="3">
        <f t="shared" si="5"/>
        <v>38</v>
      </c>
      <c r="B42" s="41" t="s">
        <v>296</v>
      </c>
      <c r="C42" s="41">
        <v>9819</v>
      </c>
      <c r="D42" s="63" t="s">
        <v>195</v>
      </c>
      <c r="E42" s="152">
        <f t="shared" si="7"/>
        <v>1</v>
      </c>
      <c r="F42" s="119" t="s">
        <v>342</v>
      </c>
      <c r="G42" s="72">
        <v>108426</v>
      </c>
      <c r="H42" s="64">
        <v>0</v>
      </c>
      <c r="I42" s="64">
        <v>9066</v>
      </c>
      <c r="J42" s="64">
        <v>0</v>
      </c>
      <c r="K42" s="64"/>
      <c r="L42" s="64">
        <v>0</v>
      </c>
      <c r="M42" s="64">
        <v>200</v>
      </c>
      <c r="N42" s="64">
        <v>2066</v>
      </c>
      <c r="O42" s="64">
        <v>0</v>
      </c>
      <c r="P42" s="64">
        <v>0</v>
      </c>
      <c r="Q42" s="51">
        <f t="shared" si="8"/>
        <v>119758</v>
      </c>
      <c r="R42" s="11"/>
      <c r="S42" s="64">
        <v>56623</v>
      </c>
      <c r="T42" s="64">
        <v>4720</v>
      </c>
      <c r="U42" s="64">
        <v>1085</v>
      </c>
      <c r="V42" s="64">
        <v>189</v>
      </c>
      <c r="W42" s="64">
        <v>8348</v>
      </c>
      <c r="X42" s="64">
        <v>26172</v>
      </c>
      <c r="Y42" s="64">
        <v>1200</v>
      </c>
      <c r="Z42" s="64">
        <v>7944</v>
      </c>
      <c r="AA42" s="64">
        <v>630</v>
      </c>
      <c r="AB42" s="46">
        <f t="shared" si="9"/>
        <v>106911</v>
      </c>
      <c r="AC42" s="44">
        <f t="shared" si="10"/>
        <v>12847</v>
      </c>
      <c r="AD42" s="39"/>
      <c r="AE42" s="64">
        <v>340000</v>
      </c>
      <c r="AF42" s="64">
        <v>12723</v>
      </c>
      <c r="AG42" s="64">
        <v>127060</v>
      </c>
      <c r="AH42" s="64">
        <v>0</v>
      </c>
      <c r="AI42" s="51">
        <f t="shared" si="12"/>
        <v>479783</v>
      </c>
      <c r="AJ42" s="64">
        <v>85</v>
      </c>
      <c r="AK42" s="51">
        <f t="shared" si="11"/>
        <v>479698</v>
      </c>
      <c r="AL42" s="39"/>
      <c r="AM42" s="84"/>
      <c r="AN42" s="39"/>
    </row>
    <row r="43" spans="1:40" ht="15.75" customHeight="1" x14ac:dyDescent="0.3">
      <c r="A43" s="3">
        <f t="shared" si="5"/>
        <v>39</v>
      </c>
      <c r="B43" s="41" t="s">
        <v>296</v>
      </c>
      <c r="C43" s="41">
        <v>9821</v>
      </c>
      <c r="D43" s="63" t="s">
        <v>196</v>
      </c>
      <c r="E43" s="152" t="str">
        <f t="shared" si="7"/>
        <v xml:space="preserve"> </v>
      </c>
      <c r="F43" s="119" t="s">
        <v>305</v>
      </c>
      <c r="G43" s="72">
        <v>39778</v>
      </c>
      <c r="H43" s="64"/>
      <c r="I43" s="64">
        <v>2531</v>
      </c>
      <c r="J43" s="64">
        <v>0</v>
      </c>
      <c r="K43" s="64">
        <v>0</v>
      </c>
      <c r="L43" s="64">
        <v>0</v>
      </c>
      <c r="M43" s="64">
        <v>1850</v>
      </c>
      <c r="N43" s="64">
        <v>920</v>
      </c>
      <c r="O43" s="64"/>
      <c r="P43" s="64">
        <v>801</v>
      </c>
      <c r="Q43" s="51">
        <f t="shared" si="8"/>
        <v>45880</v>
      </c>
      <c r="R43" s="27"/>
      <c r="S43" s="64">
        <v>10255</v>
      </c>
      <c r="T43" s="64">
        <v>3136</v>
      </c>
      <c r="U43" s="64">
        <v>6673</v>
      </c>
      <c r="V43" s="64">
        <v>207</v>
      </c>
      <c r="W43" s="64">
        <v>6495</v>
      </c>
      <c r="X43" s="64">
        <v>8021</v>
      </c>
      <c r="Y43" s="64">
        <v>2142</v>
      </c>
      <c r="Z43" s="64">
        <v>826</v>
      </c>
      <c r="AA43" s="64"/>
      <c r="AB43" s="46">
        <f t="shared" si="9"/>
        <v>37755</v>
      </c>
      <c r="AC43" s="44">
        <f t="shared" si="10"/>
        <v>8125</v>
      </c>
      <c r="AD43" s="39"/>
      <c r="AE43" s="64">
        <v>422000</v>
      </c>
      <c r="AF43" s="64">
        <v>0</v>
      </c>
      <c r="AG43" s="64">
        <v>54260</v>
      </c>
      <c r="AH43" s="64">
        <v>0</v>
      </c>
      <c r="AI43" s="51">
        <f t="shared" si="12"/>
        <v>476260</v>
      </c>
      <c r="AJ43" s="64">
        <v>0</v>
      </c>
      <c r="AK43" s="51">
        <f t="shared" si="11"/>
        <v>476260</v>
      </c>
      <c r="AL43" s="39"/>
      <c r="AM43" s="84"/>
      <c r="AN43" s="39"/>
    </row>
    <row r="44" spans="1:40" ht="15.75" customHeight="1" x14ac:dyDescent="0.3">
      <c r="A44" s="3">
        <f t="shared" si="5"/>
        <v>40</v>
      </c>
      <c r="B44" s="41" t="s">
        <v>296</v>
      </c>
      <c r="C44" s="41">
        <v>9826</v>
      </c>
      <c r="D44" s="63" t="s">
        <v>205</v>
      </c>
      <c r="E44" s="152">
        <f t="shared" si="7"/>
        <v>1</v>
      </c>
      <c r="F44" s="119" t="s">
        <v>342</v>
      </c>
      <c r="G44" s="72">
        <v>91262</v>
      </c>
      <c r="H44" s="64">
        <v>528</v>
      </c>
      <c r="I44" s="64">
        <v>6720</v>
      </c>
      <c r="J44" s="64">
        <v>0</v>
      </c>
      <c r="K44" s="64">
        <v>32442</v>
      </c>
      <c r="L44" s="64">
        <v>3000</v>
      </c>
      <c r="M44" s="64">
        <v>75268</v>
      </c>
      <c r="N44" s="64">
        <v>6394</v>
      </c>
      <c r="O44" s="64">
        <v>5975</v>
      </c>
      <c r="P44" s="64">
        <v>6064</v>
      </c>
      <c r="Q44" s="51">
        <f t="shared" si="8"/>
        <v>227653</v>
      </c>
      <c r="R44" s="11"/>
      <c r="S44" s="64">
        <v>87562</v>
      </c>
      <c r="T44" s="64">
        <v>14451</v>
      </c>
      <c r="U44" s="64">
        <v>6394</v>
      </c>
      <c r="V44" s="64">
        <v>16264</v>
      </c>
      <c r="W44" s="64">
        <v>59914</v>
      </c>
      <c r="X44" s="64">
        <v>43540</v>
      </c>
      <c r="Y44" s="64">
        <v>6714</v>
      </c>
      <c r="Z44" s="64">
        <v>528</v>
      </c>
      <c r="AA44" s="64"/>
      <c r="AB44" s="46">
        <f t="shared" si="9"/>
        <v>235367</v>
      </c>
      <c r="AC44" s="44">
        <f t="shared" si="10"/>
        <v>-7714</v>
      </c>
      <c r="AD44" s="39"/>
      <c r="AE44" s="64">
        <v>3615126</v>
      </c>
      <c r="AF44" s="64">
        <v>101227</v>
      </c>
      <c r="AG44" s="64">
        <v>427566</v>
      </c>
      <c r="AH44" s="64">
        <v>905</v>
      </c>
      <c r="AI44" s="51">
        <f t="shared" si="12"/>
        <v>4144824</v>
      </c>
      <c r="AJ44" s="64">
        <v>132829</v>
      </c>
      <c r="AK44" s="51">
        <f t="shared" si="11"/>
        <v>4011995</v>
      </c>
      <c r="AL44" s="39"/>
      <c r="AM44" s="84"/>
      <c r="AN44" s="39"/>
    </row>
    <row r="45" spans="1:40" ht="15.75" customHeight="1" x14ac:dyDescent="0.3">
      <c r="A45" s="3">
        <f t="shared" si="5"/>
        <v>41</v>
      </c>
      <c r="B45" s="41" t="s">
        <v>296</v>
      </c>
      <c r="C45" s="41">
        <v>9827</v>
      </c>
      <c r="D45" s="63" t="s">
        <v>206</v>
      </c>
      <c r="E45" s="152">
        <f t="shared" si="7"/>
        <v>1</v>
      </c>
      <c r="F45" s="119" t="s">
        <v>342</v>
      </c>
      <c r="G45" s="72">
        <v>37081</v>
      </c>
      <c r="H45" s="64">
        <v>0</v>
      </c>
      <c r="I45" s="64">
        <v>1155</v>
      </c>
      <c r="J45" s="64">
        <v>0</v>
      </c>
      <c r="K45" s="64"/>
      <c r="L45" s="64">
        <v>0</v>
      </c>
      <c r="M45" s="64">
        <v>11475</v>
      </c>
      <c r="N45" s="64">
        <v>948</v>
      </c>
      <c r="O45" s="64">
        <v>0</v>
      </c>
      <c r="P45" s="64">
        <v>0</v>
      </c>
      <c r="Q45" s="51">
        <f t="shared" si="8"/>
        <v>50659</v>
      </c>
      <c r="R45" s="9"/>
      <c r="S45" s="64">
        <v>0</v>
      </c>
      <c r="T45" s="64">
        <v>0</v>
      </c>
      <c r="U45" s="64">
        <v>2393</v>
      </c>
      <c r="V45" s="64">
        <v>0</v>
      </c>
      <c r="W45" s="64">
        <v>35667</v>
      </c>
      <c r="X45" s="64">
        <v>8518</v>
      </c>
      <c r="Y45" s="64">
        <v>1000</v>
      </c>
      <c r="Z45" s="64">
        <v>0</v>
      </c>
      <c r="AA45" s="64"/>
      <c r="AB45" s="46">
        <f t="shared" si="9"/>
        <v>47578</v>
      </c>
      <c r="AC45" s="44">
        <f t="shared" si="10"/>
        <v>3081</v>
      </c>
      <c r="AD45" s="39"/>
      <c r="AE45" s="64">
        <v>920000</v>
      </c>
      <c r="AF45" s="64">
        <v>4730</v>
      </c>
      <c r="AG45" s="64">
        <v>86737</v>
      </c>
      <c r="AH45" s="64">
        <v>100</v>
      </c>
      <c r="AI45" s="51">
        <f t="shared" si="12"/>
        <v>1011567</v>
      </c>
      <c r="AJ45" s="64">
        <v>20</v>
      </c>
      <c r="AK45" s="51">
        <f t="shared" si="11"/>
        <v>1011547</v>
      </c>
      <c r="AL45" s="39"/>
      <c r="AM45" s="84"/>
      <c r="AN45" s="39"/>
    </row>
    <row r="46" spans="1:40" ht="15.75" customHeight="1" x14ac:dyDescent="0.3">
      <c r="A46" s="3">
        <f t="shared" si="5"/>
        <v>42</v>
      </c>
      <c r="B46" s="41" t="s">
        <v>296</v>
      </c>
      <c r="C46" s="41">
        <v>9828</v>
      </c>
      <c r="D46" s="63" t="s">
        <v>199</v>
      </c>
      <c r="E46" s="152">
        <f t="shared" si="7"/>
        <v>1</v>
      </c>
      <c r="F46" s="119" t="s">
        <v>342</v>
      </c>
      <c r="G46" s="72">
        <v>85025</v>
      </c>
      <c r="H46" s="64">
        <v>0</v>
      </c>
      <c r="I46" s="64">
        <v>1995</v>
      </c>
      <c r="J46" s="64">
        <v>0</v>
      </c>
      <c r="K46" s="64">
        <v>10613</v>
      </c>
      <c r="L46" s="64"/>
      <c r="M46" s="64">
        <v>11277</v>
      </c>
      <c r="N46" s="64">
        <v>17441</v>
      </c>
      <c r="O46" s="64">
        <v>7835</v>
      </c>
      <c r="P46" s="64">
        <v>6433</v>
      </c>
      <c r="Q46" s="51">
        <f t="shared" si="8"/>
        <v>140619</v>
      </c>
      <c r="R46" s="27"/>
      <c r="S46" s="64"/>
      <c r="T46" s="64"/>
      <c r="U46" s="64">
        <v>9583</v>
      </c>
      <c r="V46" s="64">
        <v>70749</v>
      </c>
      <c r="W46" s="64">
        <v>5567</v>
      </c>
      <c r="X46" s="64">
        <v>56962</v>
      </c>
      <c r="Y46" s="64">
        <v>2958</v>
      </c>
      <c r="Z46" s="64"/>
      <c r="AA46" s="64"/>
      <c r="AB46" s="46">
        <f t="shared" si="9"/>
        <v>145819</v>
      </c>
      <c r="AC46" s="44">
        <f t="shared" si="10"/>
        <v>-5200</v>
      </c>
      <c r="AD46" s="39"/>
      <c r="AE46" s="64">
        <v>455653</v>
      </c>
      <c r="AF46" s="64">
        <v>75101</v>
      </c>
      <c r="AG46" s="64">
        <v>682597</v>
      </c>
      <c r="AH46" s="64">
        <v>6150</v>
      </c>
      <c r="AI46" s="51">
        <f t="shared" si="12"/>
        <v>1219501</v>
      </c>
      <c r="AJ46" s="64">
        <v>9801</v>
      </c>
      <c r="AK46" s="51">
        <f t="shared" si="11"/>
        <v>1209700</v>
      </c>
      <c r="AL46" s="39"/>
      <c r="AM46" s="84"/>
      <c r="AN46" s="39"/>
    </row>
    <row r="47" spans="1:40" ht="15.75" customHeight="1" x14ac:dyDescent="0.3">
      <c r="A47" s="3">
        <f t="shared" si="5"/>
        <v>43</v>
      </c>
      <c r="B47" s="41" t="s">
        <v>296</v>
      </c>
      <c r="C47" s="41">
        <v>9829</v>
      </c>
      <c r="D47" s="63" t="s">
        <v>200</v>
      </c>
      <c r="E47" s="152">
        <f t="shared" si="7"/>
        <v>1</v>
      </c>
      <c r="F47" s="119" t="s">
        <v>342</v>
      </c>
      <c r="G47" s="72">
        <v>67608</v>
      </c>
      <c r="H47" s="64">
        <v>0</v>
      </c>
      <c r="I47" s="64">
        <v>2562</v>
      </c>
      <c r="J47" s="64"/>
      <c r="K47" s="64"/>
      <c r="L47" s="64">
        <v>0</v>
      </c>
      <c r="M47" s="64">
        <v>5574</v>
      </c>
      <c r="N47" s="64">
        <v>5925</v>
      </c>
      <c r="O47" s="64">
        <v>135</v>
      </c>
      <c r="P47" s="64">
        <v>1100</v>
      </c>
      <c r="Q47" s="51">
        <f t="shared" si="8"/>
        <v>82904</v>
      </c>
      <c r="R47" s="27"/>
      <c r="S47" s="64">
        <v>44869</v>
      </c>
      <c r="T47" s="64">
        <v>5382</v>
      </c>
      <c r="U47" s="64">
        <v>5592</v>
      </c>
      <c r="V47" s="64">
        <v>8769</v>
      </c>
      <c r="W47" s="64">
        <v>15128</v>
      </c>
      <c r="X47" s="64">
        <v>16121</v>
      </c>
      <c r="Y47" s="64">
        <v>1741</v>
      </c>
      <c r="Z47" s="64">
        <v>480</v>
      </c>
      <c r="AA47" s="64"/>
      <c r="AB47" s="46">
        <f t="shared" si="9"/>
        <v>98082</v>
      </c>
      <c r="AC47" s="44">
        <f t="shared" si="10"/>
        <v>-15178</v>
      </c>
      <c r="AD47" s="39"/>
      <c r="AE47" s="64">
        <v>715000</v>
      </c>
      <c r="AF47" s="64">
        <v>0</v>
      </c>
      <c r="AG47" s="64">
        <v>197874</v>
      </c>
      <c r="AH47" s="64">
        <v>622</v>
      </c>
      <c r="AI47" s="51">
        <f t="shared" si="12"/>
        <v>913496</v>
      </c>
      <c r="AJ47" s="64">
        <v>20057</v>
      </c>
      <c r="AK47" s="51">
        <f t="shared" si="11"/>
        <v>893439</v>
      </c>
      <c r="AL47" s="39"/>
      <c r="AM47" s="84"/>
      <c r="AN47" s="39"/>
    </row>
    <row r="48" spans="1:40" ht="15.75" customHeight="1" x14ac:dyDescent="0.3">
      <c r="A48" s="3">
        <f t="shared" si="5"/>
        <v>44</v>
      </c>
      <c r="B48" s="41" t="s">
        <v>296</v>
      </c>
      <c r="C48" s="41">
        <v>9830</v>
      </c>
      <c r="D48" s="63" t="s">
        <v>201</v>
      </c>
      <c r="E48" s="152">
        <f t="shared" si="7"/>
        <v>1</v>
      </c>
      <c r="F48" s="119" t="s">
        <v>342</v>
      </c>
      <c r="G48" s="72">
        <v>29217</v>
      </c>
      <c r="H48" s="64">
        <v>0</v>
      </c>
      <c r="I48" s="64">
        <v>0</v>
      </c>
      <c r="J48" s="64">
        <v>0</v>
      </c>
      <c r="K48" s="64">
        <v>3895</v>
      </c>
      <c r="L48" s="64">
        <v>31427</v>
      </c>
      <c r="M48" s="64">
        <v>11758</v>
      </c>
      <c r="N48" s="64">
        <v>6926</v>
      </c>
      <c r="O48" s="64"/>
      <c r="P48" s="64">
        <v>461</v>
      </c>
      <c r="Q48" s="51">
        <f t="shared" si="8"/>
        <v>83684</v>
      </c>
      <c r="R48" s="27"/>
      <c r="S48" s="64">
        <v>5235</v>
      </c>
      <c r="T48" s="64">
        <v>0</v>
      </c>
      <c r="U48" s="64"/>
      <c r="V48" s="64">
        <v>16517</v>
      </c>
      <c r="W48" s="64">
        <v>21916</v>
      </c>
      <c r="X48" s="64">
        <v>12160</v>
      </c>
      <c r="Y48" s="64">
        <v>8210</v>
      </c>
      <c r="Z48" s="64">
        <v>1236</v>
      </c>
      <c r="AA48" s="64">
        <v>4961</v>
      </c>
      <c r="AB48" s="46">
        <f t="shared" si="9"/>
        <v>70235</v>
      </c>
      <c r="AC48" s="44">
        <f t="shared" si="10"/>
        <v>13449</v>
      </c>
      <c r="AD48" s="39"/>
      <c r="AE48" s="64">
        <v>4018000</v>
      </c>
      <c r="AF48" s="64">
        <v>1115500</v>
      </c>
      <c r="AG48" s="64">
        <v>256497</v>
      </c>
      <c r="AH48" s="64">
        <v>996</v>
      </c>
      <c r="AI48" s="51">
        <f t="shared" si="12"/>
        <v>5390993</v>
      </c>
      <c r="AJ48" s="64">
        <v>5132</v>
      </c>
      <c r="AK48" s="51">
        <f t="shared" si="11"/>
        <v>5385861</v>
      </c>
      <c r="AL48" s="39"/>
      <c r="AM48" s="84"/>
      <c r="AN48" s="39"/>
    </row>
    <row r="49" spans="1:40" ht="15.75" customHeight="1" x14ac:dyDescent="0.3">
      <c r="A49" s="3">
        <f t="shared" si="5"/>
        <v>45</v>
      </c>
      <c r="B49" s="41" t="s">
        <v>296</v>
      </c>
      <c r="C49" s="41">
        <v>9831</v>
      </c>
      <c r="D49" s="63" t="s">
        <v>202</v>
      </c>
      <c r="E49" s="152">
        <f t="shared" si="7"/>
        <v>1</v>
      </c>
      <c r="F49" s="119" t="s">
        <v>342</v>
      </c>
      <c r="G49" s="72">
        <v>50445</v>
      </c>
      <c r="H49" s="64"/>
      <c r="I49" s="64">
        <v>550</v>
      </c>
      <c r="J49" s="64">
        <v>0</v>
      </c>
      <c r="K49" s="64">
        <v>0</v>
      </c>
      <c r="L49" s="64"/>
      <c r="M49" s="64">
        <v>8414</v>
      </c>
      <c r="N49" s="64">
        <v>15376</v>
      </c>
      <c r="O49" s="64">
        <v>7025</v>
      </c>
      <c r="P49" s="64"/>
      <c r="Q49" s="51">
        <f t="shared" si="8"/>
        <v>81810</v>
      </c>
      <c r="R49" s="27"/>
      <c r="S49" s="64">
        <v>37511</v>
      </c>
      <c r="T49" s="64">
        <v>1413</v>
      </c>
      <c r="U49" s="64"/>
      <c r="V49" s="64">
        <v>16255</v>
      </c>
      <c r="W49" s="64">
        <v>18502</v>
      </c>
      <c r="X49" s="64">
        <v>20508</v>
      </c>
      <c r="Y49" s="64"/>
      <c r="Z49" s="64">
        <v>250</v>
      </c>
      <c r="AA49" s="64">
        <v>0</v>
      </c>
      <c r="AB49" s="46">
        <f t="shared" si="9"/>
        <v>94439</v>
      </c>
      <c r="AC49" s="44">
        <f t="shared" si="10"/>
        <v>-12629</v>
      </c>
      <c r="AD49" s="39"/>
      <c r="AE49" s="64">
        <v>742500</v>
      </c>
      <c r="AF49" s="64">
        <v>57660</v>
      </c>
      <c r="AG49" s="64">
        <v>406025</v>
      </c>
      <c r="AH49" s="64">
        <v>4949</v>
      </c>
      <c r="AI49" s="51">
        <f t="shared" si="12"/>
        <v>1211134</v>
      </c>
      <c r="AJ49" s="64">
        <v>4548</v>
      </c>
      <c r="AK49" s="51">
        <f t="shared" si="11"/>
        <v>1206586</v>
      </c>
      <c r="AL49" s="39"/>
      <c r="AM49" s="84"/>
      <c r="AN49" s="39"/>
    </row>
    <row r="50" spans="1:40" ht="15.75" customHeight="1" x14ac:dyDescent="0.3">
      <c r="A50" s="3">
        <f t="shared" si="5"/>
        <v>46</v>
      </c>
      <c r="B50" s="41" t="s">
        <v>296</v>
      </c>
      <c r="C50" s="41">
        <v>9832</v>
      </c>
      <c r="D50" s="63" t="s">
        <v>225</v>
      </c>
      <c r="E50" s="152">
        <f t="shared" si="7"/>
        <v>1</v>
      </c>
      <c r="F50" s="119" t="s">
        <v>342</v>
      </c>
      <c r="G50" s="72">
        <v>241458</v>
      </c>
      <c r="H50" s="64">
        <v>0</v>
      </c>
      <c r="I50" s="64">
        <v>1210</v>
      </c>
      <c r="J50" s="64">
        <v>127355</v>
      </c>
      <c r="K50" s="64">
        <v>105000</v>
      </c>
      <c r="L50" s="64">
        <v>300</v>
      </c>
      <c r="M50" s="64">
        <v>16181</v>
      </c>
      <c r="N50" s="64">
        <v>10479</v>
      </c>
      <c r="O50" s="64">
        <v>14204</v>
      </c>
      <c r="P50" s="64"/>
      <c r="Q50" s="51">
        <f t="shared" si="8"/>
        <v>516187</v>
      </c>
      <c r="R50" s="9"/>
      <c r="S50" s="64">
        <v>60433</v>
      </c>
      <c r="T50" s="64">
        <v>4646</v>
      </c>
      <c r="U50" s="64">
        <v>165089</v>
      </c>
      <c r="V50" s="64"/>
      <c r="W50" s="64">
        <v>58724</v>
      </c>
      <c r="X50" s="64">
        <v>98059</v>
      </c>
      <c r="Y50" s="64">
        <v>12980</v>
      </c>
      <c r="Z50" s="64">
        <v>7980</v>
      </c>
      <c r="AA50" s="64">
        <v>0</v>
      </c>
      <c r="AB50" s="46">
        <f t="shared" si="9"/>
        <v>407911</v>
      </c>
      <c r="AC50" s="44">
        <f t="shared" si="10"/>
        <v>108276</v>
      </c>
      <c r="AD50" s="39"/>
      <c r="AE50" s="64">
        <v>1639649</v>
      </c>
      <c r="AF50" s="64">
        <v>5462</v>
      </c>
      <c r="AG50" s="64">
        <v>411137</v>
      </c>
      <c r="AH50" s="64">
        <v>6861</v>
      </c>
      <c r="AI50" s="51">
        <f t="shared" si="12"/>
        <v>2063109</v>
      </c>
      <c r="AJ50" s="64">
        <v>9683</v>
      </c>
      <c r="AK50" s="51">
        <f t="shared" si="11"/>
        <v>2053426</v>
      </c>
      <c r="AL50" s="39"/>
      <c r="AM50" s="84"/>
      <c r="AN50" s="39"/>
    </row>
    <row r="51" spans="1:40" ht="15.75" customHeight="1" x14ac:dyDescent="0.3">
      <c r="A51" s="3">
        <f t="shared" si="5"/>
        <v>47</v>
      </c>
      <c r="B51" s="41" t="s">
        <v>296</v>
      </c>
      <c r="C51" s="41">
        <v>9833</v>
      </c>
      <c r="D51" s="63" t="s">
        <v>197</v>
      </c>
      <c r="E51" s="152">
        <f t="shared" si="7"/>
        <v>1</v>
      </c>
      <c r="F51" s="119" t="s">
        <v>342</v>
      </c>
      <c r="G51" s="72">
        <v>7177</v>
      </c>
      <c r="H51" s="64"/>
      <c r="I51" s="64">
        <v>488</v>
      </c>
      <c r="J51" s="64">
        <v>0</v>
      </c>
      <c r="K51" s="64">
        <v>0</v>
      </c>
      <c r="L51" s="64">
        <v>500</v>
      </c>
      <c r="M51" s="64"/>
      <c r="N51" s="64">
        <v>1578</v>
      </c>
      <c r="O51" s="64"/>
      <c r="P51" s="64">
        <v>0</v>
      </c>
      <c r="Q51" s="51">
        <f t="shared" si="8"/>
        <v>9743</v>
      </c>
      <c r="R51" s="9"/>
      <c r="S51" s="64">
        <v>276</v>
      </c>
      <c r="T51" s="64">
        <v>0</v>
      </c>
      <c r="U51" s="64">
        <v>2582</v>
      </c>
      <c r="V51" s="64">
        <v>0</v>
      </c>
      <c r="W51" s="64">
        <v>5916</v>
      </c>
      <c r="X51" s="64">
        <v>3039</v>
      </c>
      <c r="Y51" s="64">
        <v>771</v>
      </c>
      <c r="Z51" s="64">
        <v>417</v>
      </c>
      <c r="AA51" s="64"/>
      <c r="AB51" s="46">
        <f t="shared" si="9"/>
        <v>13001</v>
      </c>
      <c r="AC51" s="44">
        <f t="shared" si="10"/>
        <v>-3258</v>
      </c>
      <c r="AD51" s="39"/>
      <c r="AE51" s="64">
        <v>400000</v>
      </c>
      <c r="AF51" s="64">
        <v>0</v>
      </c>
      <c r="AG51" s="64">
        <v>46397</v>
      </c>
      <c r="AH51" s="64">
        <v>0</v>
      </c>
      <c r="AI51" s="51">
        <f t="shared" si="12"/>
        <v>446397</v>
      </c>
      <c r="AJ51" s="64">
        <v>0</v>
      </c>
      <c r="AK51" s="51">
        <f t="shared" si="11"/>
        <v>446397</v>
      </c>
      <c r="AL51" s="39"/>
      <c r="AM51" s="84"/>
      <c r="AN51" s="39"/>
    </row>
    <row r="52" spans="1:40" ht="15.75" customHeight="1" x14ac:dyDescent="0.3">
      <c r="A52" s="3">
        <f t="shared" si="5"/>
        <v>48</v>
      </c>
      <c r="B52" s="41" t="s">
        <v>296</v>
      </c>
      <c r="C52" s="41">
        <v>9834</v>
      </c>
      <c r="D52" s="63" t="s">
        <v>209</v>
      </c>
      <c r="E52" s="152">
        <f t="shared" si="7"/>
        <v>1</v>
      </c>
      <c r="F52" s="119" t="s">
        <v>342</v>
      </c>
      <c r="G52" s="72">
        <v>25880</v>
      </c>
      <c r="H52" s="64">
        <v>0</v>
      </c>
      <c r="I52" s="64"/>
      <c r="J52" s="64">
        <v>0</v>
      </c>
      <c r="K52" s="64">
        <v>290</v>
      </c>
      <c r="L52" s="64">
        <v>0</v>
      </c>
      <c r="M52" s="64">
        <v>8556</v>
      </c>
      <c r="N52" s="64">
        <v>474</v>
      </c>
      <c r="O52" s="64">
        <v>1411</v>
      </c>
      <c r="P52" s="64"/>
      <c r="Q52" s="51">
        <f t="shared" si="8"/>
        <v>36611</v>
      </c>
      <c r="R52" s="9"/>
      <c r="S52" s="64">
        <v>722</v>
      </c>
      <c r="T52" s="64"/>
      <c r="U52" s="64">
        <v>6460</v>
      </c>
      <c r="V52" s="64"/>
      <c r="W52" s="64">
        <v>53046</v>
      </c>
      <c r="X52" s="64">
        <v>4625</v>
      </c>
      <c r="Y52" s="64">
        <v>1117</v>
      </c>
      <c r="Z52" s="64">
        <v>1206</v>
      </c>
      <c r="AA52" s="64"/>
      <c r="AB52" s="46">
        <f t="shared" si="9"/>
        <v>67176</v>
      </c>
      <c r="AC52" s="44">
        <f t="shared" si="10"/>
        <v>-30565</v>
      </c>
      <c r="AD52" s="39"/>
      <c r="AE52" s="64">
        <v>422630</v>
      </c>
      <c r="AF52" s="64"/>
      <c r="AG52" s="64">
        <v>63314</v>
      </c>
      <c r="AH52" s="64">
        <v>152</v>
      </c>
      <c r="AI52" s="51">
        <f t="shared" si="12"/>
        <v>486096</v>
      </c>
      <c r="AJ52" s="64"/>
      <c r="AK52" s="51">
        <f t="shared" si="11"/>
        <v>486096</v>
      </c>
      <c r="AL52" s="39"/>
      <c r="AM52" s="84"/>
      <c r="AN52" s="39"/>
    </row>
    <row r="53" spans="1:40" ht="15.75" customHeight="1" x14ac:dyDescent="0.3">
      <c r="A53" s="3">
        <f t="shared" si="5"/>
        <v>49</v>
      </c>
      <c r="B53" s="41" t="s">
        <v>296</v>
      </c>
      <c r="C53" s="41">
        <v>9835</v>
      </c>
      <c r="D53" s="63" t="s">
        <v>208</v>
      </c>
      <c r="E53" s="152">
        <f t="shared" si="7"/>
        <v>1</v>
      </c>
      <c r="F53" s="119" t="s">
        <v>342</v>
      </c>
      <c r="G53" s="72">
        <v>8215</v>
      </c>
      <c r="H53" s="64">
        <v>639</v>
      </c>
      <c r="I53" s="64">
        <v>1620</v>
      </c>
      <c r="J53" s="64">
        <v>0</v>
      </c>
      <c r="K53" s="64">
        <v>0</v>
      </c>
      <c r="L53" s="64">
        <v>0</v>
      </c>
      <c r="M53" s="64">
        <v>3030</v>
      </c>
      <c r="N53" s="64">
        <v>998</v>
      </c>
      <c r="O53" s="64"/>
      <c r="P53" s="64">
        <v>1666</v>
      </c>
      <c r="Q53" s="51">
        <f t="shared" si="8"/>
        <v>16168</v>
      </c>
      <c r="R53" s="11"/>
      <c r="S53" s="64"/>
      <c r="T53" s="64">
        <v>2269</v>
      </c>
      <c r="U53" s="64">
        <v>2756</v>
      </c>
      <c r="V53" s="64"/>
      <c r="W53" s="64">
        <v>7156</v>
      </c>
      <c r="X53" s="64">
        <v>8487</v>
      </c>
      <c r="Y53" s="64">
        <v>639</v>
      </c>
      <c r="Z53" s="64">
        <v>1620</v>
      </c>
      <c r="AA53" s="64"/>
      <c r="AB53" s="46">
        <f t="shared" si="9"/>
        <v>22927</v>
      </c>
      <c r="AC53" s="44">
        <f t="shared" si="10"/>
        <v>-6759</v>
      </c>
      <c r="AD53" s="39"/>
      <c r="AE53" s="64">
        <v>390000</v>
      </c>
      <c r="AF53" s="64">
        <v>23243</v>
      </c>
      <c r="AG53" s="64">
        <v>34333</v>
      </c>
      <c r="AH53" s="64">
        <v>0</v>
      </c>
      <c r="AI53" s="51">
        <f t="shared" si="12"/>
        <v>447576</v>
      </c>
      <c r="AJ53" s="64">
        <v>0</v>
      </c>
      <c r="AK53" s="51">
        <f t="shared" si="11"/>
        <v>447576</v>
      </c>
      <c r="AL53" s="39"/>
      <c r="AM53" s="84"/>
      <c r="AN53" s="39"/>
    </row>
    <row r="54" spans="1:40" ht="15.75" customHeight="1" x14ac:dyDescent="0.3">
      <c r="A54" s="3">
        <f t="shared" si="5"/>
        <v>50</v>
      </c>
      <c r="B54" s="41" t="s">
        <v>296</v>
      </c>
      <c r="C54" s="41">
        <v>9838</v>
      </c>
      <c r="D54" s="63" t="s">
        <v>203</v>
      </c>
      <c r="E54" s="152">
        <f t="shared" si="7"/>
        <v>1</v>
      </c>
      <c r="F54" s="119" t="s">
        <v>342</v>
      </c>
      <c r="G54" s="72">
        <v>16688</v>
      </c>
      <c r="H54" s="64">
        <v>0</v>
      </c>
      <c r="I54" s="64">
        <v>1065</v>
      </c>
      <c r="J54" s="64">
        <v>0</v>
      </c>
      <c r="K54" s="64">
        <v>0</v>
      </c>
      <c r="L54" s="64"/>
      <c r="M54" s="64">
        <v>6016</v>
      </c>
      <c r="N54" s="64">
        <v>5378</v>
      </c>
      <c r="O54" s="64">
        <v>0</v>
      </c>
      <c r="P54" s="64">
        <v>0</v>
      </c>
      <c r="Q54" s="51">
        <f t="shared" si="8"/>
        <v>29147</v>
      </c>
      <c r="R54" s="9"/>
      <c r="S54" s="64">
        <v>0</v>
      </c>
      <c r="T54" s="64">
        <v>0</v>
      </c>
      <c r="U54" s="64">
        <v>0</v>
      </c>
      <c r="V54" s="64">
        <v>0</v>
      </c>
      <c r="W54" s="64">
        <v>8363</v>
      </c>
      <c r="X54" s="64">
        <v>4863</v>
      </c>
      <c r="Y54" s="64">
        <v>2622</v>
      </c>
      <c r="Z54" s="64">
        <v>945</v>
      </c>
      <c r="AA54" s="64">
        <v>2361</v>
      </c>
      <c r="AB54" s="46">
        <f t="shared" si="9"/>
        <v>19154</v>
      </c>
      <c r="AC54" s="44">
        <f t="shared" si="10"/>
        <v>9993</v>
      </c>
      <c r="AD54" s="39"/>
      <c r="AE54" s="64">
        <v>710000</v>
      </c>
      <c r="AF54" s="64">
        <v>135000</v>
      </c>
      <c r="AG54" s="64">
        <v>262862</v>
      </c>
      <c r="AH54" s="64">
        <v>0</v>
      </c>
      <c r="AI54" s="51">
        <f t="shared" si="12"/>
        <v>1107862</v>
      </c>
      <c r="AJ54" s="64">
        <v>0</v>
      </c>
      <c r="AK54" s="51">
        <f t="shared" si="11"/>
        <v>1107862</v>
      </c>
      <c r="AL54" s="39"/>
      <c r="AM54" s="84"/>
      <c r="AN54" s="39"/>
    </row>
    <row r="55" spans="1:40" ht="15.75" customHeight="1" x14ac:dyDescent="0.3">
      <c r="A55" s="3">
        <f t="shared" si="5"/>
        <v>51</v>
      </c>
      <c r="B55" s="41" t="s">
        <v>296</v>
      </c>
      <c r="C55" s="41">
        <v>9840</v>
      </c>
      <c r="D55" s="63" t="s">
        <v>207</v>
      </c>
      <c r="E55" s="152">
        <f t="shared" si="7"/>
        <v>1</v>
      </c>
      <c r="F55" s="119" t="s">
        <v>342</v>
      </c>
      <c r="G55" s="72">
        <v>42928</v>
      </c>
      <c r="H55" s="64">
        <v>596</v>
      </c>
      <c r="I55" s="64">
        <v>314</v>
      </c>
      <c r="J55" s="64">
        <v>0</v>
      </c>
      <c r="K55" s="64"/>
      <c r="L55" s="64">
        <v>0</v>
      </c>
      <c r="M55" s="64">
        <v>23142</v>
      </c>
      <c r="N55" s="64">
        <v>4285</v>
      </c>
      <c r="O55" s="64">
        <v>2648</v>
      </c>
      <c r="P55" s="64">
        <v>5146</v>
      </c>
      <c r="Q55" s="51">
        <f t="shared" si="8"/>
        <v>79059</v>
      </c>
      <c r="R55" s="11"/>
      <c r="S55" s="64">
        <v>31227</v>
      </c>
      <c r="T55" s="64">
        <v>0</v>
      </c>
      <c r="U55" s="64"/>
      <c r="V55" s="64">
        <v>4050</v>
      </c>
      <c r="W55" s="64">
        <v>25608</v>
      </c>
      <c r="X55" s="64">
        <v>19011</v>
      </c>
      <c r="Y55" s="64">
        <v>2828</v>
      </c>
      <c r="Z55" s="64">
        <v>1596</v>
      </c>
      <c r="AA55" s="64"/>
      <c r="AB55" s="46">
        <f t="shared" si="9"/>
        <v>84320</v>
      </c>
      <c r="AC55" s="44">
        <f t="shared" si="10"/>
        <v>-5261</v>
      </c>
      <c r="AD55" s="39"/>
      <c r="AE55" s="64">
        <v>770000</v>
      </c>
      <c r="AF55" s="64"/>
      <c r="AG55" s="64">
        <v>134411</v>
      </c>
      <c r="AH55" s="64">
        <v>0</v>
      </c>
      <c r="AI55" s="51">
        <f t="shared" si="12"/>
        <v>904411</v>
      </c>
      <c r="AJ55" s="64">
        <v>0</v>
      </c>
      <c r="AK55" s="51">
        <f t="shared" si="11"/>
        <v>904411</v>
      </c>
      <c r="AL55" s="39"/>
      <c r="AM55" s="84"/>
      <c r="AN55" s="39"/>
    </row>
    <row r="56" spans="1:40" ht="15.75" customHeight="1" x14ac:dyDescent="0.3">
      <c r="A56" s="3">
        <f t="shared" si="5"/>
        <v>52</v>
      </c>
      <c r="B56" s="41" t="s">
        <v>296</v>
      </c>
      <c r="C56" s="41">
        <v>9842</v>
      </c>
      <c r="D56" s="63" t="s">
        <v>267</v>
      </c>
      <c r="E56" s="152">
        <f t="shared" si="7"/>
        <v>1</v>
      </c>
      <c r="F56" s="119" t="s">
        <v>342</v>
      </c>
      <c r="G56" s="72">
        <v>127044</v>
      </c>
      <c r="H56" s="64">
        <v>966</v>
      </c>
      <c r="I56" s="64">
        <v>5503</v>
      </c>
      <c r="J56" s="64"/>
      <c r="K56" s="64">
        <v>0</v>
      </c>
      <c r="L56" s="64">
        <v>0</v>
      </c>
      <c r="M56" s="64">
        <v>17256</v>
      </c>
      <c r="N56" s="64">
        <v>2327</v>
      </c>
      <c r="O56" s="64">
        <v>14194</v>
      </c>
      <c r="P56" s="64"/>
      <c r="Q56" s="51">
        <f t="shared" si="8"/>
        <v>167290</v>
      </c>
      <c r="R56" s="9"/>
      <c r="S56" s="64">
        <v>54976</v>
      </c>
      <c r="T56" s="64">
        <v>15600</v>
      </c>
      <c r="U56" s="64">
        <v>14431</v>
      </c>
      <c r="V56" s="64">
        <v>3060</v>
      </c>
      <c r="W56" s="64">
        <v>27931</v>
      </c>
      <c r="X56" s="64">
        <v>12729</v>
      </c>
      <c r="Y56" s="64">
        <v>9416</v>
      </c>
      <c r="Z56" s="64">
        <v>15787</v>
      </c>
      <c r="AA56" s="64">
        <v>10</v>
      </c>
      <c r="AB56" s="46">
        <f t="shared" si="9"/>
        <v>153940</v>
      </c>
      <c r="AC56" s="44">
        <f t="shared" si="10"/>
        <v>13350</v>
      </c>
      <c r="AD56" s="39"/>
      <c r="AE56" s="64">
        <v>1210000</v>
      </c>
      <c r="AF56" s="64">
        <v>2000</v>
      </c>
      <c r="AG56" s="64">
        <v>104880</v>
      </c>
      <c r="AH56" s="64">
        <v>0</v>
      </c>
      <c r="AI56" s="51">
        <f t="shared" si="12"/>
        <v>1316880</v>
      </c>
      <c r="AJ56" s="64">
        <v>0</v>
      </c>
      <c r="AK56" s="51">
        <f t="shared" si="11"/>
        <v>1316880</v>
      </c>
      <c r="AL56" s="39"/>
      <c r="AM56" s="84"/>
      <c r="AN56" s="39"/>
    </row>
    <row r="57" spans="1:40" ht="15.75" customHeight="1" x14ac:dyDescent="0.3">
      <c r="A57" s="3">
        <f t="shared" si="5"/>
        <v>53</v>
      </c>
      <c r="B57" s="41" t="s">
        <v>296</v>
      </c>
      <c r="C57" s="41">
        <v>9845</v>
      </c>
      <c r="D57" s="63" t="s">
        <v>210</v>
      </c>
      <c r="E57" s="152">
        <f t="shared" si="7"/>
        <v>1</v>
      </c>
      <c r="F57" s="119" t="s">
        <v>342</v>
      </c>
      <c r="G57" s="72">
        <v>24466</v>
      </c>
      <c r="H57" s="64">
        <v>110</v>
      </c>
      <c r="I57" s="64">
        <v>0</v>
      </c>
      <c r="J57" s="64">
        <v>0</v>
      </c>
      <c r="K57" s="64">
        <v>0</v>
      </c>
      <c r="L57" s="64">
        <v>0</v>
      </c>
      <c r="M57" s="64">
        <v>11012</v>
      </c>
      <c r="N57" s="64">
        <v>3716</v>
      </c>
      <c r="O57" s="64"/>
      <c r="P57" s="64">
        <v>0</v>
      </c>
      <c r="Q57" s="51">
        <f t="shared" si="8"/>
        <v>39304</v>
      </c>
      <c r="R57" s="9"/>
      <c r="S57" s="64">
        <v>0</v>
      </c>
      <c r="T57" s="64">
        <v>0</v>
      </c>
      <c r="U57" s="64"/>
      <c r="V57" s="64">
        <v>5382</v>
      </c>
      <c r="W57" s="64">
        <v>8000</v>
      </c>
      <c r="X57" s="64">
        <v>7129</v>
      </c>
      <c r="Y57" s="64">
        <v>7783</v>
      </c>
      <c r="Z57" s="64">
        <v>11800</v>
      </c>
      <c r="AA57" s="64">
        <v>0</v>
      </c>
      <c r="AB57" s="46">
        <f t="shared" si="9"/>
        <v>40094</v>
      </c>
      <c r="AC57" s="44">
        <f t="shared" si="10"/>
        <v>-790</v>
      </c>
      <c r="AD57" s="39"/>
      <c r="AE57" s="64">
        <v>450000</v>
      </c>
      <c r="AF57" s="64">
        <v>8247</v>
      </c>
      <c r="AG57" s="64">
        <v>125751</v>
      </c>
      <c r="AH57" s="64">
        <v>0</v>
      </c>
      <c r="AI57" s="51">
        <f t="shared" si="12"/>
        <v>583998</v>
      </c>
      <c r="AJ57" s="64"/>
      <c r="AK57" s="51">
        <f t="shared" si="11"/>
        <v>583998</v>
      </c>
      <c r="AL57" s="39"/>
      <c r="AM57" s="84"/>
      <c r="AN57" s="39"/>
    </row>
    <row r="58" spans="1:40" ht="15.75" customHeight="1" x14ac:dyDescent="0.3">
      <c r="A58" s="3">
        <f t="shared" si="5"/>
        <v>54</v>
      </c>
      <c r="B58" s="41" t="s">
        <v>296</v>
      </c>
      <c r="C58" s="41">
        <v>9848</v>
      </c>
      <c r="D58" s="63" t="s">
        <v>211</v>
      </c>
      <c r="E58" s="152">
        <f t="shared" si="7"/>
        <v>1</v>
      </c>
      <c r="F58" s="119" t="s">
        <v>342</v>
      </c>
      <c r="G58" s="72">
        <v>13836</v>
      </c>
      <c r="H58" s="64">
        <v>0</v>
      </c>
      <c r="I58" s="64">
        <v>500</v>
      </c>
      <c r="J58" s="64">
        <v>0</v>
      </c>
      <c r="K58" s="64"/>
      <c r="L58" s="64">
        <v>0</v>
      </c>
      <c r="M58" s="64">
        <v>20886</v>
      </c>
      <c r="N58" s="64">
        <v>8076</v>
      </c>
      <c r="O58" s="64">
        <v>150</v>
      </c>
      <c r="P58" s="64">
        <v>2674</v>
      </c>
      <c r="Q58" s="51">
        <f t="shared" si="8"/>
        <v>46122</v>
      </c>
      <c r="R58" s="27"/>
      <c r="S58" s="64"/>
      <c r="T58" s="64"/>
      <c r="U58" s="64"/>
      <c r="V58" s="64">
        <v>10280</v>
      </c>
      <c r="W58" s="64">
        <v>13445</v>
      </c>
      <c r="X58" s="64">
        <v>4888</v>
      </c>
      <c r="Y58" s="64"/>
      <c r="Z58" s="64"/>
      <c r="AA58" s="64"/>
      <c r="AB58" s="46">
        <f t="shared" si="9"/>
        <v>28613</v>
      </c>
      <c r="AC58" s="44">
        <f t="shared" si="10"/>
        <v>17509</v>
      </c>
      <c r="AD58" s="39"/>
      <c r="AE58" s="64"/>
      <c r="AF58" s="64"/>
      <c r="AG58" s="64">
        <v>252996</v>
      </c>
      <c r="AH58" s="64">
        <v>145</v>
      </c>
      <c r="AI58" s="51">
        <f t="shared" si="12"/>
        <v>253141</v>
      </c>
      <c r="AJ58" s="64">
        <v>500</v>
      </c>
      <c r="AK58" s="51">
        <f t="shared" si="11"/>
        <v>252641</v>
      </c>
      <c r="AL58" s="39"/>
      <c r="AM58" s="84"/>
      <c r="AN58" s="39"/>
    </row>
    <row r="59" spans="1:40" ht="15.75" customHeight="1" x14ac:dyDescent="0.3">
      <c r="A59" s="3">
        <f t="shared" si="5"/>
        <v>55</v>
      </c>
      <c r="B59" s="41" t="s">
        <v>296</v>
      </c>
      <c r="C59" s="41">
        <v>9852</v>
      </c>
      <c r="D59" s="63" t="s">
        <v>212</v>
      </c>
      <c r="E59" s="152">
        <f t="shared" si="7"/>
        <v>1</v>
      </c>
      <c r="F59" s="119" t="s">
        <v>342</v>
      </c>
      <c r="G59" s="72">
        <v>136359</v>
      </c>
      <c r="H59" s="64"/>
      <c r="I59" s="64">
        <v>46083</v>
      </c>
      <c r="J59" s="64">
        <v>0</v>
      </c>
      <c r="K59" s="64">
        <v>12500</v>
      </c>
      <c r="L59" s="64">
        <v>0</v>
      </c>
      <c r="M59" s="64">
        <v>9065</v>
      </c>
      <c r="N59" s="64">
        <v>788</v>
      </c>
      <c r="O59" s="64">
        <v>10252</v>
      </c>
      <c r="P59" s="64">
        <v>2343</v>
      </c>
      <c r="Q59" s="51">
        <f t="shared" si="8"/>
        <v>217390</v>
      </c>
      <c r="R59" s="9"/>
      <c r="S59" s="64">
        <v>21635</v>
      </c>
      <c r="T59" s="64">
        <v>7749</v>
      </c>
      <c r="U59" s="64">
        <v>1965</v>
      </c>
      <c r="V59" s="64">
        <v>19430</v>
      </c>
      <c r="W59" s="64">
        <v>14255</v>
      </c>
      <c r="X59" s="64">
        <v>93056</v>
      </c>
      <c r="Y59" s="64">
        <v>13021</v>
      </c>
      <c r="Z59" s="64">
        <v>24126</v>
      </c>
      <c r="AA59" s="64"/>
      <c r="AB59" s="46">
        <f t="shared" si="9"/>
        <v>195237</v>
      </c>
      <c r="AC59" s="44">
        <f t="shared" si="10"/>
        <v>22153</v>
      </c>
      <c r="AD59" s="39"/>
      <c r="AE59" s="64">
        <v>2293448</v>
      </c>
      <c r="AF59" s="64">
        <v>223160</v>
      </c>
      <c r="AG59" s="64">
        <v>58279</v>
      </c>
      <c r="AH59" s="64">
        <v>9827</v>
      </c>
      <c r="AI59" s="51">
        <f t="shared" si="12"/>
        <v>2584714</v>
      </c>
      <c r="AJ59" s="64">
        <v>20608</v>
      </c>
      <c r="AK59" s="51">
        <f t="shared" si="11"/>
        <v>2564106</v>
      </c>
      <c r="AL59" s="39"/>
      <c r="AM59" s="84"/>
      <c r="AN59" s="39"/>
    </row>
    <row r="60" spans="1:40" ht="15.75" customHeight="1" x14ac:dyDescent="0.3">
      <c r="A60" s="3">
        <f t="shared" si="5"/>
        <v>56</v>
      </c>
      <c r="B60" s="41" t="s">
        <v>296</v>
      </c>
      <c r="C60" s="41">
        <v>9853</v>
      </c>
      <c r="D60" s="63" t="s">
        <v>213</v>
      </c>
      <c r="E60" s="152" t="str">
        <f t="shared" si="7"/>
        <v xml:space="preserve"> </v>
      </c>
      <c r="F60" s="119" t="s">
        <v>305</v>
      </c>
      <c r="G60" s="72">
        <v>41300</v>
      </c>
      <c r="H60" s="64">
        <v>0</v>
      </c>
      <c r="I60" s="64">
        <v>270</v>
      </c>
      <c r="J60" s="64"/>
      <c r="K60" s="64">
        <v>48300</v>
      </c>
      <c r="L60" s="64"/>
      <c r="M60" s="64">
        <v>700</v>
      </c>
      <c r="N60" s="64">
        <v>8857</v>
      </c>
      <c r="O60" s="64"/>
      <c r="P60" s="64">
        <v>2931</v>
      </c>
      <c r="Q60" s="51">
        <f t="shared" si="8"/>
        <v>102358</v>
      </c>
      <c r="R60" s="27"/>
      <c r="S60" s="64">
        <v>50761</v>
      </c>
      <c r="T60" s="64">
        <v>3492</v>
      </c>
      <c r="U60" s="64">
        <v>2774</v>
      </c>
      <c r="V60" s="64">
        <v>9172</v>
      </c>
      <c r="W60" s="64">
        <v>6892</v>
      </c>
      <c r="X60" s="64"/>
      <c r="Y60" s="64">
        <v>2576</v>
      </c>
      <c r="Z60" s="64"/>
      <c r="AA60" s="64">
        <v>658</v>
      </c>
      <c r="AB60" s="46">
        <f t="shared" si="9"/>
        <v>76325</v>
      </c>
      <c r="AC60" s="44">
        <f t="shared" si="10"/>
        <v>26033</v>
      </c>
      <c r="AD60" s="39"/>
      <c r="AE60" s="64">
        <v>0</v>
      </c>
      <c r="AF60" s="64">
        <v>0</v>
      </c>
      <c r="AG60" s="64">
        <v>141783</v>
      </c>
      <c r="AH60" s="64">
        <v>0</v>
      </c>
      <c r="AI60" s="51">
        <f t="shared" si="12"/>
        <v>141783</v>
      </c>
      <c r="AJ60" s="64">
        <v>0</v>
      </c>
      <c r="AK60" s="51">
        <f t="shared" si="11"/>
        <v>141783</v>
      </c>
      <c r="AL60" s="39"/>
      <c r="AM60" s="84"/>
      <c r="AN60" s="39"/>
    </row>
    <row r="61" spans="1:40" ht="15.75" customHeight="1" x14ac:dyDescent="0.3">
      <c r="A61" s="3">
        <f t="shared" si="5"/>
        <v>57</v>
      </c>
      <c r="B61" s="41" t="s">
        <v>296</v>
      </c>
      <c r="C61" s="41">
        <v>9854</v>
      </c>
      <c r="D61" s="63" t="s">
        <v>285</v>
      </c>
      <c r="E61" s="152" t="str">
        <f t="shared" si="7"/>
        <v xml:space="preserve"> </v>
      </c>
      <c r="F61" s="119" t="s">
        <v>305</v>
      </c>
      <c r="G61" s="72">
        <v>145923</v>
      </c>
      <c r="H61" s="64">
        <v>178</v>
      </c>
      <c r="I61" s="64">
        <v>770</v>
      </c>
      <c r="J61" s="64">
        <v>401875</v>
      </c>
      <c r="K61" s="64">
        <v>0</v>
      </c>
      <c r="L61" s="64">
        <v>0</v>
      </c>
      <c r="M61" s="64">
        <v>18354</v>
      </c>
      <c r="N61" s="64">
        <v>11470</v>
      </c>
      <c r="O61" s="64">
        <v>16671</v>
      </c>
      <c r="P61" s="64">
        <v>4029</v>
      </c>
      <c r="Q61" s="51">
        <f t="shared" si="8"/>
        <v>599270</v>
      </c>
      <c r="R61" s="11"/>
      <c r="S61" s="64">
        <v>77323</v>
      </c>
      <c r="T61" s="64">
        <v>0</v>
      </c>
      <c r="U61" s="64">
        <v>0</v>
      </c>
      <c r="V61" s="64">
        <v>36783</v>
      </c>
      <c r="W61" s="64">
        <v>47903</v>
      </c>
      <c r="X61" s="64">
        <v>58011</v>
      </c>
      <c r="Y61" s="64">
        <v>7623</v>
      </c>
      <c r="Z61" s="64">
        <v>0</v>
      </c>
      <c r="AA61" s="64">
        <v>0</v>
      </c>
      <c r="AB61" s="46">
        <f t="shared" si="9"/>
        <v>227643</v>
      </c>
      <c r="AC61" s="44">
        <f t="shared" si="10"/>
        <v>371627</v>
      </c>
      <c r="AD61" s="39"/>
      <c r="AE61" s="64">
        <v>6030000</v>
      </c>
      <c r="AF61" s="64">
        <v>412000</v>
      </c>
      <c r="AG61" s="64">
        <v>300178</v>
      </c>
      <c r="AH61" s="64">
        <v>5887</v>
      </c>
      <c r="AI61" s="51">
        <f t="shared" si="12"/>
        <v>6748065</v>
      </c>
      <c r="AJ61" s="64">
        <v>4700</v>
      </c>
      <c r="AK61" s="51">
        <f t="shared" si="11"/>
        <v>6743365</v>
      </c>
      <c r="AL61" s="39"/>
      <c r="AM61" s="84"/>
      <c r="AN61" s="39"/>
    </row>
    <row r="62" spans="1:40" ht="15.75" customHeight="1" x14ac:dyDescent="0.3">
      <c r="A62" s="3">
        <f t="shared" si="5"/>
        <v>58</v>
      </c>
      <c r="B62" s="41" t="s">
        <v>296</v>
      </c>
      <c r="C62" s="41">
        <v>9856</v>
      </c>
      <c r="D62" s="63" t="s">
        <v>214</v>
      </c>
      <c r="E62" s="152">
        <f t="shared" si="7"/>
        <v>1</v>
      </c>
      <c r="F62" s="119" t="s">
        <v>342</v>
      </c>
      <c r="G62" s="72">
        <v>124732</v>
      </c>
      <c r="H62" s="64">
        <v>23769</v>
      </c>
      <c r="I62" s="64">
        <v>26914</v>
      </c>
      <c r="J62" s="64"/>
      <c r="K62" s="64">
        <v>6000</v>
      </c>
      <c r="L62" s="64"/>
      <c r="M62" s="64">
        <v>8638</v>
      </c>
      <c r="N62" s="64">
        <v>6825</v>
      </c>
      <c r="O62" s="64">
        <v>3310</v>
      </c>
      <c r="P62" s="64">
        <v>9424</v>
      </c>
      <c r="Q62" s="51">
        <f t="shared" si="8"/>
        <v>209612</v>
      </c>
      <c r="R62" s="9"/>
      <c r="S62" s="64">
        <v>62610</v>
      </c>
      <c r="T62" s="64">
        <v>10913</v>
      </c>
      <c r="U62" s="64"/>
      <c r="V62" s="64">
        <v>23647</v>
      </c>
      <c r="W62" s="64">
        <v>41943</v>
      </c>
      <c r="X62" s="64">
        <v>37207</v>
      </c>
      <c r="Y62" s="64">
        <v>10750</v>
      </c>
      <c r="Z62" s="64">
        <v>17214</v>
      </c>
      <c r="AA62" s="64">
        <v>8210</v>
      </c>
      <c r="AB62" s="46">
        <f t="shared" si="9"/>
        <v>212494</v>
      </c>
      <c r="AC62" s="44">
        <f t="shared" si="10"/>
        <v>-2882</v>
      </c>
      <c r="AD62" s="39"/>
      <c r="AE62" s="64">
        <v>3588461</v>
      </c>
      <c r="AF62" s="64">
        <v>207243</v>
      </c>
      <c r="AG62" s="64">
        <v>254311</v>
      </c>
      <c r="AH62" s="64"/>
      <c r="AI62" s="51">
        <f t="shared" si="12"/>
        <v>4050015</v>
      </c>
      <c r="AJ62" s="64">
        <v>1977</v>
      </c>
      <c r="AK62" s="51">
        <f t="shared" si="11"/>
        <v>4048038</v>
      </c>
      <c r="AL62" s="39"/>
      <c r="AM62" s="84"/>
      <c r="AN62" s="39"/>
    </row>
    <row r="63" spans="1:40" ht="15.75" customHeight="1" x14ac:dyDescent="0.3">
      <c r="A63" s="3">
        <f t="shared" si="5"/>
        <v>59</v>
      </c>
      <c r="B63" s="41" t="s">
        <v>296</v>
      </c>
      <c r="C63" s="41">
        <v>9990</v>
      </c>
      <c r="D63" s="63" t="s">
        <v>168</v>
      </c>
      <c r="E63" s="152">
        <f t="shared" si="7"/>
        <v>1</v>
      </c>
      <c r="F63" s="119" t="s">
        <v>342</v>
      </c>
      <c r="G63" s="72">
        <v>40824</v>
      </c>
      <c r="H63" s="64"/>
      <c r="I63" s="64"/>
      <c r="J63" s="64">
        <v>0</v>
      </c>
      <c r="K63" s="64">
        <v>3145</v>
      </c>
      <c r="L63" s="64"/>
      <c r="M63" s="64">
        <v>16805</v>
      </c>
      <c r="N63" s="64">
        <v>20861</v>
      </c>
      <c r="O63" s="64">
        <v>5647</v>
      </c>
      <c r="P63" s="64"/>
      <c r="Q63" s="51">
        <f t="shared" si="8"/>
        <v>87282</v>
      </c>
      <c r="R63" s="11"/>
      <c r="S63" s="64">
        <v>1261</v>
      </c>
      <c r="T63" s="64">
        <v>45</v>
      </c>
      <c r="U63" s="64"/>
      <c r="V63" s="64">
        <v>15306</v>
      </c>
      <c r="W63" s="64">
        <v>35494</v>
      </c>
      <c r="X63" s="64">
        <v>21406</v>
      </c>
      <c r="Y63" s="64">
        <v>1002</v>
      </c>
      <c r="Z63" s="64"/>
      <c r="AA63" s="64">
        <v>2038</v>
      </c>
      <c r="AB63" s="46">
        <f t="shared" si="9"/>
        <v>76552</v>
      </c>
      <c r="AC63" s="44">
        <f t="shared" si="10"/>
        <v>10730</v>
      </c>
      <c r="AD63" s="39"/>
      <c r="AE63" s="64">
        <v>1285000</v>
      </c>
      <c r="AF63" s="64"/>
      <c r="AG63" s="64">
        <v>510969</v>
      </c>
      <c r="AH63" s="64">
        <v>368</v>
      </c>
      <c r="AI63" s="51">
        <f t="shared" si="12"/>
        <v>1796337</v>
      </c>
      <c r="AJ63" s="64">
        <v>-871</v>
      </c>
      <c r="AK63" s="51">
        <f t="shared" si="11"/>
        <v>1797208</v>
      </c>
      <c r="AL63" s="39"/>
      <c r="AM63" s="84"/>
      <c r="AN63" s="39"/>
    </row>
    <row r="64" spans="1:40" ht="15.75" customHeight="1" x14ac:dyDescent="0.3">
      <c r="A64" s="3">
        <f t="shared" si="5"/>
        <v>60</v>
      </c>
      <c r="B64" s="41" t="s">
        <v>296</v>
      </c>
      <c r="C64" s="41">
        <v>12115</v>
      </c>
      <c r="D64" s="63" t="s">
        <v>198</v>
      </c>
      <c r="E64" s="152">
        <f t="shared" si="7"/>
        <v>1</v>
      </c>
      <c r="F64" s="119" t="s">
        <v>342</v>
      </c>
      <c r="G64" s="72">
        <v>27105</v>
      </c>
      <c r="H64" s="64">
        <v>680</v>
      </c>
      <c r="I64" s="64"/>
      <c r="J64" s="64">
        <v>0</v>
      </c>
      <c r="K64" s="64"/>
      <c r="L64" s="64"/>
      <c r="M64" s="64">
        <v>6800</v>
      </c>
      <c r="N64" s="64">
        <v>1149</v>
      </c>
      <c r="O64" s="64">
        <v>599</v>
      </c>
      <c r="P64" s="64">
        <v>23841</v>
      </c>
      <c r="Q64" s="51">
        <f t="shared" si="8"/>
        <v>60174</v>
      </c>
      <c r="R64" s="11"/>
      <c r="S64" s="64">
        <v>5478</v>
      </c>
      <c r="T64" s="64">
        <v>2643</v>
      </c>
      <c r="U64" s="64">
        <v>1085</v>
      </c>
      <c r="V64" s="64">
        <v>5237</v>
      </c>
      <c r="W64" s="64">
        <v>29099</v>
      </c>
      <c r="X64" s="64">
        <v>732</v>
      </c>
      <c r="Y64" s="64">
        <v>1872</v>
      </c>
      <c r="Z64" s="64">
        <v>1750</v>
      </c>
      <c r="AA64" s="64">
        <v>1149</v>
      </c>
      <c r="AB64" s="46">
        <f t="shared" si="9"/>
        <v>49045</v>
      </c>
      <c r="AC64" s="44">
        <f t="shared" si="10"/>
        <v>11129</v>
      </c>
      <c r="AD64" s="39"/>
      <c r="AE64" s="64">
        <v>142000</v>
      </c>
      <c r="AF64" s="64">
        <v>0</v>
      </c>
      <c r="AG64" s="64">
        <v>42988</v>
      </c>
      <c r="AH64" s="64">
        <v>0</v>
      </c>
      <c r="AI64" s="51">
        <f t="shared" si="12"/>
        <v>184988</v>
      </c>
      <c r="AJ64" s="64">
        <v>0</v>
      </c>
      <c r="AK64" s="51">
        <f t="shared" si="11"/>
        <v>184988</v>
      </c>
      <c r="AL64" s="39"/>
      <c r="AM64" s="84"/>
      <c r="AN64" s="39"/>
    </row>
    <row r="65" spans="1:40" ht="15.75" customHeight="1" x14ac:dyDescent="0.3">
      <c r="A65" s="3">
        <f t="shared" si="5"/>
        <v>61</v>
      </c>
      <c r="B65" s="41" t="s">
        <v>296</v>
      </c>
      <c r="C65" s="41">
        <v>12601</v>
      </c>
      <c r="D65" s="63" t="s">
        <v>204</v>
      </c>
      <c r="E65" s="152">
        <f t="shared" si="7"/>
        <v>1</v>
      </c>
      <c r="F65" s="119" t="s">
        <v>342</v>
      </c>
      <c r="G65" s="72">
        <v>141558</v>
      </c>
      <c r="H65" s="64">
        <v>0</v>
      </c>
      <c r="I65" s="64">
        <v>3281</v>
      </c>
      <c r="J65" s="64">
        <v>0</v>
      </c>
      <c r="K65" s="64"/>
      <c r="L65" s="64">
        <v>8000</v>
      </c>
      <c r="M65" s="64">
        <v>7329</v>
      </c>
      <c r="N65" s="64">
        <v>15216</v>
      </c>
      <c r="O65" s="64">
        <v>11399</v>
      </c>
      <c r="P65" s="64">
        <v>13430</v>
      </c>
      <c r="Q65" s="51">
        <f t="shared" si="8"/>
        <v>200213</v>
      </c>
      <c r="R65" s="9"/>
      <c r="S65" s="64">
        <v>57785</v>
      </c>
      <c r="T65" s="64"/>
      <c r="U65" s="64">
        <v>4134</v>
      </c>
      <c r="V65" s="64">
        <v>44476</v>
      </c>
      <c r="W65" s="64">
        <v>34413</v>
      </c>
      <c r="X65" s="64">
        <v>28119</v>
      </c>
      <c r="Y65" s="64">
        <v>1200</v>
      </c>
      <c r="Z65" s="64">
        <v>6466</v>
      </c>
      <c r="AA65" s="64">
        <v>18357</v>
      </c>
      <c r="AB65" s="46">
        <f t="shared" si="9"/>
        <v>194950</v>
      </c>
      <c r="AC65" s="44">
        <f t="shared" si="10"/>
        <v>5263</v>
      </c>
      <c r="AD65" s="39"/>
      <c r="AE65" s="64">
        <v>1325140</v>
      </c>
      <c r="AF65" s="64">
        <v>20174</v>
      </c>
      <c r="AG65" s="64">
        <v>479032</v>
      </c>
      <c r="AH65" s="64">
        <v>1210</v>
      </c>
      <c r="AI65" s="51">
        <f t="shared" si="12"/>
        <v>1825556</v>
      </c>
      <c r="AJ65" s="64">
        <v>13845</v>
      </c>
      <c r="AK65" s="51">
        <f t="shared" si="11"/>
        <v>1811711</v>
      </c>
      <c r="AL65" s="39"/>
      <c r="AM65" s="84"/>
      <c r="AN65" s="39"/>
    </row>
    <row r="66" spans="1:40" ht="15.75" customHeight="1" x14ac:dyDescent="0.3">
      <c r="A66" s="3">
        <f t="shared" si="5"/>
        <v>62</v>
      </c>
      <c r="B66" s="41" t="s">
        <v>296</v>
      </c>
      <c r="C66" s="41">
        <v>14281</v>
      </c>
      <c r="D66" s="63" t="s">
        <v>167</v>
      </c>
      <c r="E66" s="152">
        <f t="shared" si="7"/>
        <v>1</v>
      </c>
      <c r="F66" s="119" t="s">
        <v>342</v>
      </c>
      <c r="G66" s="72">
        <v>78714</v>
      </c>
      <c r="H66" s="64">
        <v>12732</v>
      </c>
      <c r="I66" s="64"/>
      <c r="J66" s="64">
        <v>0</v>
      </c>
      <c r="K66" s="64"/>
      <c r="L66" s="64">
        <v>1567</v>
      </c>
      <c r="M66" s="64">
        <v>19150</v>
      </c>
      <c r="N66" s="64">
        <v>63444</v>
      </c>
      <c r="O66" s="64"/>
      <c r="P66" s="64">
        <v>539</v>
      </c>
      <c r="Q66" s="51">
        <f t="shared" si="8"/>
        <v>176146</v>
      </c>
      <c r="R66" s="27"/>
      <c r="S66" s="64">
        <v>35337</v>
      </c>
      <c r="T66" s="64"/>
      <c r="U66" s="64">
        <v>852</v>
      </c>
      <c r="V66" s="64"/>
      <c r="W66" s="64">
        <v>25822</v>
      </c>
      <c r="X66" s="64">
        <v>36805</v>
      </c>
      <c r="Y66" s="64">
        <v>23816</v>
      </c>
      <c r="Z66" s="64"/>
      <c r="AA66" s="64"/>
      <c r="AB66" s="46">
        <f t="shared" si="9"/>
        <v>122632</v>
      </c>
      <c r="AC66" s="44">
        <f t="shared" si="10"/>
        <v>53514</v>
      </c>
      <c r="AD66" s="39"/>
      <c r="AE66" s="64">
        <v>1520000</v>
      </c>
      <c r="AF66" s="64">
        <v>0</v>
      </c>
      <c r="AG66" s="64">
        <v>1945891</v>
      </c>
      <c r="AH66" s="64">
        <v>1732</v>
      </c>
      <c r="AI66" s="51">
        <f t="shared" si="12"/>
        <v>3467623</v>
      </c>
      <c r="AJ66" s="64">
        <v>4007</v>
      </c>
      <c r="AK66" s="51">
        <f t="shared" si="11"/>
        <v>3463616</v>
      </c>
      <c r="AL66" s="39"/>
      <c r="AM66" s="84"/>
      <c r="AN66" s="39"/>
    </row>
    <row r="67" spans="1:40" ht="15.75" customHeight="1" x14ac:dyDescent="0.3">
      <c r="A67" s="3">
        <f t="shared" si="5"/>
        <v>63</v>
      </c>
      <c r="B67" s="41" t="s">
        <v>296</v>
      </c>
      <c r="C67" s="41">
        <v>15064</v>
      </c>
      <c r="D67" s="63" t="s">
        <v>217</v>
      </c>
      <c r="E67" s="152">
        <f t="shared" si="7"/>
        <v>1</v>
      </c>
      <c r="F67" s="119" t="s">
        <v>342</v>
      </c>
      <c r="G67" s="72">
        <v>241225</v>
      </c>
      <c r="H67" s="64">
        <v>9752</v>
      </c>
      <c r="I67" s="64">
        <v>1228</v>
      </c>
      <c r="J67" s="64">
        <v>0</v>
      </c>
      <c r="K67" s="64">
        <v>5000</v>
      </c>
      <c r="L67" s="64"/>
      <c r="M67" s="64">
        <v>1242</v>
      </c>
      <c r="N67" s="64">
        <v>42828</v>
      </c>
      <c r="O67" s="64">
        <v>11504</v>
      </c>
      <c r="P67" s="64"/>
      <c r="Q67" s="51">
        <f t="shared" si="8"/>
        <v>312779</v>
      </c>
      <c r="R67" s="9"/>
      <c r="S67" s="64">
        <v>101269</v>
      </c>
      <c r="T67" s="64">
        <v>31673</v>
      </c>
      <c r="U67" s="64">
        <v>11496</v>
      </c>
      <c r="V67" s="64">
        <v>22992</v>
      </c>
      <c r="W67" s="64">
        <v>20936</v>
      </c>
      <c r="X67" s="64">
        <v>18024</v>
      </c>
      <c r="Y67" s="64">
        <v>67837</v>
      </c>
      <c r="Z67" s="64">
        <v>7109</v>
      </c>
      <c r="AA67" s="64">
        <v>0</v>
      </c>
      <c r="AB67" s="46">
        <f t="shared" si="9"/>
        <v>281336</v>
      </c>
      <c r="AC67" s="44">
        <f t="shared" si="10"/>
        <v>31443</v>
      </c>
      <c r="AD67" s="39"/>
      <c r="AE67" s="64">
        <v>1632500</v>
      </c>
      <c r="AF67" s="64">
        <v>14001</v>
      </c>
      <c r="AG67" s="64">
        <v>1421464</v>
      </c>
      <c r="AH67" s="64">
        <v>34035</v>
      </c>
      <c r="AI67" s="51">
        <f t="shared" si="12"/>
        <v>3102000</v>
      </c>
      <c r="AJ67" s="64">
        <v>15547</v>
      </c>
      <c r="AK67" s="51">
        <f t="shared" si="11"/>
        <v>3086453</v>
      </c>
      <c r="AL67" s="39"/>
      <c r="AM67" s="84"/>
      <c r="AN67" s="39"/>
    </row>
    <row r="68" spans="1:40" ht="15.75" customHeight="1" x14ac:dyDescent="0.3">
      <c r="A68" s="3">
        <f t="shared" si="5"/>
        <v>64</v>
      </c>
      <c r="B68" s="41" t="s">
        <v>296</v>
      </c>
      <c r="C68" s="41">
        <v>15928</v>
      </c>
      <c r="D68" s="63" t="s">
        <v>226</v>
      </c>
      <c r="E68" s="152">
        <f t="shared" ref="E68" si="13">IF(F68="Y",1," ")</f>
        <v>1</v>
      </c>
      <c r="F68" s="119" t="s">
        <v>342</v>
      </c>
      <c r="G68" s="72">
        <v>52738</v>
      </c>
      <c r="H68" s="64">
        <v>6874</v>
      </c>
      <c r="I68" s="64">
        <v>0</v>
      </c>
      <c r="J68" s="64">
        <v>0</v>
      </c>
      <c r="K68" s="64">
        <v>0</v>
      </c>
      <c r="L68" s="64"/>
      <c r="M68" s="64">
        <v>4644</v>
      </c>
      <c r="N68" s="64">
        <v>23118</v>
      </c>
      <c r="O68" s="64"/>
      <c r="P68" s="64">
        <v>3592</v>
      </c>
      <c r="Q68" s="51">
        <f t="shared" si="8"/>
        <v>90966</v>
      </c>
      <c r="R68" s="9"/>
      <c r="S68" s="64">
        <v>42604</v>
      </c>
      <c r="T68" s="64">
        <v>0</v>
      </c>
      <c r="U68" s="64">
        <v>5423</v>
      </c>
      <c r="V68" s="64">
        <v>1506</v>
      </c>
      <c r="W68" s="64">
        <v>16685</v>
      </c>
      <c r="X68" s="64">
        <v>32703</v>
      </c>
      <c r="Y68" s="64">
        <v>6602</v>
      </c>
      <c r="Z68" s="64">
        <v>572</v>
      </c>
      <c r="AA68" s="64">
        <v>0</v>
      </c>
      <c r="AB68" s="46">
        <f t="shared" si="9"/>
        <v>106095</v>
      </c>
      <c r="AC68" s="44">
        <f t="shared" si="10"/>
        <v>-15129</v>
      </c>
      <c r="AD68" s="39"/>
      <c r="AE68" s="64">
        <v>1150608</v>
      </c>
      <c r="AF68" s="64">
        <v>31405</v>
      </c>
      <c r="AG68" s="64">
        <v>707126</v>
      </c>
      <c r="AH68" s="64">
        <v>2063</v>
      </c>
      <c r="AI68" s="51">
        <f t="shared" si="12"/>
        <v>1891202</v>
      </c>
      <c r="AJ68" s="64">
        <v>2572</v>
      </c>
      <c r="AK68" s="51">
        <f t="shared" si="11"/>
        <v>1888630</v>
      </c>
      <c r="AL68" s="39"/>
      <c r="AM68" s="84"/>
      <c r="AN68" s="39"/>
    </row>
    <row r="69" spans="1:40" s="7" customFormat="1" ht="15.75" customHeight="1" x14ac:dyDescent="0.3">
      <c r="A69" s="196" t="s">
        <v>332</v>
      </c>
      <c r="B69" s="197"/>
      <c r="C69" s="197"/>
      <c r="D69" s="197"/>
      <c r="E69" s="152" t="str">
        <f t="shared" ref="E69" si="14">IF(F69="Y",1," ")</f>
        <v xml:space="preserve"> </v>
      </c>
      <c r="F69" s="117"/>
      <c r="G69" s="76">
        <f>SUM(G5:G68)</f>
        <v>5161781</v>
      </c>
      <c r="H69" s="76">
        <f t="shared" ref="H69:P69" si="15">SUM(H5:H68)</f>
        <v>199076</v>
      </c>
      <c r="I69" s="76">
        <f t="shared" si="15"/>
        <v>265796</v>
      </c>
      <c r="J69" s="76">
        <f t="shared" si="15"/>
        <v>711900</v>
      </c>
      <c r="K69" s="76">
        <f t="shared" si="15"/>
        <v>731411</v>
      </c>
      <c r="L69" s="76">
        <f t="shared" si="15"/>
        <v>116752</v>
      </c>
      <c r="M69" s="76">
        <f t="shared" si="15"/>
        <v>796930</v>
      </c>
      <c r="N69" s="76">
        <f t="shared" si="15"/>
        <v>582182</v>
      </c>
      <c r="O69" s="76">
        <f t="shared" si="15"/>
        <v>368872</v>
      </c>
      <c r="P69" s="76">
        <f t="shared" si="15"/>
        <v>166273</v>
      </c>
      <c r="Q69" s="143">
        <f>SUM(Q5:Q68)</f>
        <v>9100973</v>
      </c>
      <c r="R69" s="31"/>
      <c r="S69" s="76">
        <f>SUM(S5:S68)</f>
        <v>2417157</v>
      </c>
      <c r="T69" s="76">
        <f t="shared" ref="T69:AA69" si="16">SUM(T5:T68)</f>
        <v>351138</v>
      </c>
      <c r="U69" s="76">
        <f t="shared" si="16"/>
        <v>466982</v>
      </c>
      <c r="V69" s="76">
        <f t="shared" si="16"/>
        <v>1156664</v>
      </c>
      <c r="W69" s="76">
        <f t="shared" si="16"/>
        <v>1720670</v>
      </c>
      <c r="X69" s="76">
        <f t="shared" si="16"/>
        <v>1350647</v>
      </c>
      <c r="Y69" s="76">
        <f t="shared" si="16"/>
        <v>386520</v>
      </c>
      <c r="Z69" s="76">
        <f t="shared" si="16"/>
        <v>245621</v>
      </c>
      <c r="AA69" s="76">
        <f t="shared" si="16"/>
        <v>176586</v>
      </c>
      <c r="AB69" s="46">
        <f>SUM(AB5:AB68)</f>
        <v>8271985</v>
      </c>
      <c r="AC69" s="44">
        <f t="shared" si="10"/>
        <v>828988</v>
      </c>
      <c r="AD69" s="35"/>
      <c r="AE69" s="76">
        <f>SUM(AE5:AE68)</f>
        <v>87185507</v>
      </c>
      <c r="AF69" s="76">
        <f t="shared" ref="AF69:AH69" si="17">SUM(AF5:AF68)</f>
        <v>3879413</v>
      </c>
      <c r="AG69" s="76">
        <f t="shared" si="17"/>
        <v>17378801</v>
      </c>
      <c r="AH69" s="76">
        <f t="shared" si="17"/>
        <v>313780</v>
      </c>
      <c r="AI69" s="51">
        <f>SUM(AI5:AI68)</f>
        <v>108757501</v>
      </c>
      <c r="AJ69" s="76">
        <f>SUM(AJ5:AJ68)</f>
        <v>692964</v>
      </c>
      <c r="AK69" s="51">
        <f>SUM(AK5:AK68)</f>
        <v>108064537</v>
      </c>
      <c r="AL69" s="77"/>
      <c r="AM69" s="85"/>
    </row>
    <row r="70" spans="1:40" s="7" customFormat="1" ht="15.75" customHeight="1" x14ac:dyDescent="0.3">
      <c r="A70" s="196" t="s">
        <v>323</v>
      </c>
      <c r="B70" s="197"/>
      <c r="C70" s="197"/>
      <c r="D70" s="197"/>
      <c r="E70" s="152" t="str">
        <f>IF(F70="y",1,"")</f>
        <v/>
      </c>
      <c r="F70" s="117"/>
      <c r="G70" s="116">
        <v>5128384</v>
      </c>
      <c r="H70" s="96">
        <v>180018</v>
      </c>
      <c r="I70" s="96">
        <v>324192</v>
      </c>
      <c r="J70" s="96">
        <v>489169</v>
      </c>
      <c r="K70" s="96">
        <v>618253</v>
      </c>
      <c r="L70" s="96">
        <v>320571</v>
      </c>
      <c r="M70" s="96">
        <v>774629</v>
      </c>
      <c r="N70" s="96">
        <v>580956</v>
      </c>
      <c r="O70" s="96">
        <v>375253</v>
      </c>
      <c r="P70" s="96">
        <v>126505</v>
      </c>
      <c r="Q70" s="83">
        <v>8917930</v>
      </c>
      <c r="R70" s="92"/>
      <c r="S70" s="96">
        <v>2430361.52</v>
      </c>
      <c r="T70" s="96">
        <v>324963</v>
      </c>
      <c r="U70" s="96">
        <v>434623</v>
      </c>
      <c r="V70" s="96">
        <v>1251386</v>
      </c>
      <c r="W70" s="96">
        <v>1693984</v>
      </c>
      <c r="X70" s="96">
        <v>1288039</v>
      </c>
      <c r="Y70" s="96">
        <v>403458</v>
      </c>
      <c r="Z70" s="96">
        <v>249418</v>
      </c>
      <c r="AA70" s="96">
        <v>289408</v>
      </c>
      <c r="AB70" s="46">
        <v>8365640.5199999996</v>
      </c>
      <c r="AC70" s="44">
        <v>552289.48000000045</v>
      </c>
      <c r="AD70" s="97"/>
      <c r="AE70" s="96">
        <v>65734893</v>
      </c>
      <c r="AF70" s="96">
        <v>3497917</v>
      </c>
      <c r="AG70" s="96">
        <v>17554170</v>
      </c>
      <c r="AH70" s="96">
        <v>232515</v>
      </c>
      <c r="AI70" s="51">
        <v>87019495</v>
      </c>
      <c r="AJ70" s="96">
        <v>903329</v>
      </c>
      <c r="AK70" s="83">
        <v>86116166</v>
      </c>
      <c r="AL70" s="77"/>
      <c r="AM70" s="97"/>
      <c r="AN70" s="97"/>
    </row>
    <row r="71" spans="1:40" s="7" customFormat="1" ht="15.75" customHeight="1" x14ac:dyDescent="0.3">
      <c r="A71" s="198" t="s">
        <v>333</v>
      </c>
      <c r="B71" s="199"/>
      <c r="C71" s="199"/>
      <c r="D71" s="199"/>
      <c r="E71" s="152" t="str">
        <f>IF(F71="y",1,"")</f>
        <v/>
      </c>
      <c r="F71" s="118"/>
      <c r="G71" s="66">
        <f t="shared" ref="G71:AJ71" si="18">+G69/G70</f>
        <v>1.0065121878548877</v>
      </c>
      <c r="H71" s="40">
        <f t="shared" si="18"/>
        <v>1.1058671910586719</v>
      </c>
      <c r="I71" s="40">
        <f t="shared" si="18"/>
        <v>0.81987217451386829</v>
      </c>
      <c r="J71" s="40">
        <f t="shared" si="18"/>
        <v>1.4553252556887293</v>
      </c>
      <c r="K71" s="40">
        <f t="shared" si="18"/>
        <v>1.1830286306738504</v>
      </c>
      <c r="L71" s="40">
        <f t="shared" si="18"/>
        <v>0.36420013039233118</v>
      </c>
      <c r="M71" s="40">
        <f t="shared" si="18"/>
        <v>1.0287892655710025</v>
      </c>
      <c r="N71" s="40">
        <f t="shared" si="18"/>
        <v>1.0021103147226296</v>
      </c>
      <c r="O71" s="40">
        <f t="shared" si="18"/>
        <v>0.98299547238796225</v>
      </c>
      <c r="P71" s="40">
        <f t="shared" si="18"/>
        <v>1.3143591162404649</v>
      </c>
      <c r="Q71" s="52">
        <f t="shared" si="18"/>
        <v>1.0205252788483425</v>
      </c>
      <c r="R71" s="79"/>
      <c r="S71" s="40">
        <f t="shared" si="18"/>
        <v>0.99456684946196805</v>
      </c>
      <c r="T71" s="40">
        <f t="shared" si="18"/>
        <v>1.0805476315765179</v>
      </c>
      <c r="U71" s="40">
        <f t="shared" si="18"/>
        <v>1.0744530317079399</v>
      </c>
      <c r="V71" s="40">
        <f t="shared" si="18"/>
        <v>0.92430632914224709</v>
      </c>
      <c r="W71" s="40">
        <f t="shared" si="18"/>
        <v>1.0157533955456486</v>
      </c>
      <c r="X71" s="40">
        <f t="shared" si="18"/>
        <v>1.0486072238495885</v>
      </c>
      <c r="Y71" s="40">
        <f t="shared" si="18"/>
        <v>0.958017934952337</v>
      </c>
      <c r="Z71" s="40">
        <v>0</v>
      </c>
      <c r="AA71" s="40">
        <f t="shared" si="18"/>
        <v>0.61016281512605042</v>
      </c>
      <c r="AB71" s="80">
        <f>+AB69/AB70</f>
        <v>0.98880474008223351</v>
      </c>
      <c r="AC71" s="80">
        <f>+AC69/AC70*-1</f>
        <v>-1.5010026988020835</v>
      </c>
      <c r="AD71" s="37"/>
      <c r="AE71" s="40">
        <f t="shared" si="18"/>
        <v>1.3263200565337498</v>
      </c>
      <c r="AF71" s="66">
        <f t="shared" si="18"/>
        <v>1.1090637656639653</v>
      </c>
      <c r="AG71" s="40">
        <f t="shared" si="18"/>
        <v>0.99000983811823628</v>
      </c>
      <c r="AH71" s="40">
        <f t="shared" si="18"/>
        <v>1.3495043330537815</v>
      </c>
      <c r="AI71" s="52">
        <f>+AI69/AI70</f>
        <v>1.2498061612515678</v>
      </c>
      <c r="AJ71" s="40">
        <f t="shared" si="18"/>
        <v>0.76712249911161934</v>
      </c>
      <c r="AK71" s="52">
        <f>+AK69/AK70</f>
        <v>1.2548693470631287</v>
      </c>
      <c r="AL71" s="77"/>
    </row>
    <row r="72" spans="1:40" ht="15.75" customHeight="1" x14ac:dyDescent="0.3">
      <c r="B72" s="41"/>
      <c r="C72" s="41"/>
      <c r="D72" s="63"/>
      <c r="E72" s="49" t="str">
        <f>IF(F72="y",1,"")</f>
        <v/>
      </c>
      <c r="F72" s="41"/>
      <c r="G72" s="61"/>
      <c r="U72"/>
      <c r="V72"/>
      <c r="W72"/>
      <c r="X72"/>
      <c r="Y72"/>
      <c r="Z72"/>
      <c r="AA72"/>
      <c r="AD72" s="47"/>
    </row>
    <row r="73" spans="1:40" ht="15.75" customHeight="1" x14ac:dyDescent="0.3">
      <c r="B73" s="41"/>
      <c r="C73" s="41"/>
      <c r="D73" s="149" t="s">
        <v>334</v>
      </c>
      <c r="E73" s="149"/>
      <c r="F73" s="35">
        <f>SUM(E5:E68)</f>
        <v>56</v>
      </c>
      <c r="G73" s="61"/>
      <c r="U73"/>
      <c r="V73" s="95"/>
      <c r="W73"/>
      <c r="X73"/>
      <c r="Y73"/>
      <c r="Z73"/>
      <c r="AA73"/>
    </row>
    <row r="74" spans="1:40" ht="15.75" customHeight="1" x14ac:dyDescent="0.3">
      <c r="B74" s="41"/>
      <c r="C74" s="41"/>
      <c r="D74" s="149" t="s">
        <v>325</v>
      </c>
      <c r="E74" s="149"/>
      <c r="F74" s="150">
        <f>+F73/A68</f>
        <v>0.875</v>
      </c>
      <c r="G74" s="61"/>
      <c r="U74"/>
      <c r="V74" s="95"/>
      <c r="W74"/>
      <c r="X74"/>
      <c r="Y74"/>
      <c r="Z74"/>
      <c r="AA74"/>
    </row>
    <row r="75" spans="1:40" ht="15.75" customHeight="1" x14ac:dyDescent="0.3">
      <c r="B75" s="41"/>
      <c r="C75" s="41"/>
      <c r="D75" s="63"/>
      <c r="E75" s="49" t="str">
        <f>IF(F75="y",1,"")</f>
        <v/>
      </c>
      <c r="F75" s="41"/>
      <c r="G75" s="61"/>
      <c r="U75"/>
      <c r="V75" s="95"/>
      <c r="W75"/>
      <c r="X75"/>
      <c r="Y75"/>
      <c r="Z75"/>
      <c r="AA75"/>
    </row>
    <row r="76" spans="1:40" ht="15.75" customHeight="1" x14ac:dyDescent="0.3">
      <c r="B76" s="41"/>
      <c r="C76" s="41"/>
      <c r="D76" s="63"/>
      <c r="E76" s="63"/>
      <c r="F76" s="41"/>
      <c r="G76" s="61"/>
      <c r="U76"/>
      <c r="V76" s="95"/>
      <c r="W76"/>
      <c r="X76"/>
      <c r="Y76"/>
      <c r="Z76"/>
      <c r="AA76"/>
    </row>
    <row r="77" spans="1:40" ht="15.75" customHeight="1" x14ac:dyDescent="0.3">
      <c r="B77" s="41"/>
      <c r="C77" s="41"/>
      <c r="D77" s="63"/>
      <c r="E77" s="63"/>
      <c r="F77" s="41"/>
      <c r="G77" s="61"/>
      <c r="U77"/>
      <c r="V77" s="95"/>
      <c r="W77"/>
      <c r="X77"/>
      <c r="Y77"/>
      <c r="Z77"/>
      <c r="AA77"/>
    </row>
    <row r="78" spans="1:40" ht="15.75" customHeight="1" x14ac:dyDescent="0.3">
      <c r="B78" s="41"/>
      <c r="C78" s="41"/>
      <c r="D78" s="63"/>
      <c r="E78" s="63"/>
      <c r="F78" s="41"/>
      <c r="G78" s="61"/>
      <c r="U78"/>
      <c r="V78"/>
      <c r="W78"/>
      <c r="X78"/>
      <c r="Y78"/>
      <c r="Z78"/>
      <c r="AA78"/>
    </row>
    <row r="79" spans="1:40" ht="15.75" customHeight="1" x14ac:dyDescent="0.3">
      <c r="B79" s="41"/>
      <c r="C79" s="41"/>
      <c r="D79" s="63"/>
      <c r="E79" s="63"/>
      <c r="F79" s="41"/>
      <c r="G79" s="61"/>
      <c r="U79"/>
      <c r="V79"/>
      <c r="W79"/>
      <c r="X79"/>
      <c r="Y79"/>
      <c r="Z79"/>
      <c r="AA79"/>
    </row>
    <row r="80" spans="1:40" ht="15.75" customHeight="1" x14ac:dyDescent="0.3">
      <c r="B80" s="41"/>
      <c r="C80" s="41"/>
      <c r="D80" s="63"/>
      <c r="E80" s="63"/>
      <c r="F80" s="41"/>
      <c r="G80" s="61"/>
      <c r="U80"/>
      <c r="V80"/>
      <c r="W80"/>
      <c r="X80"/>
      <c r="Y80"/>
      <c r="Z80"/>
      <c r="AA80"/>
    </row>
    <row r="81" spans="2:27" ht="15.75" customHeight="1" x14ac:dyDescent="0.3">
      <c r="B81" s="41"/>
      <c r="C81" s="41"/>
      <c r="D81" s="63"/>
      <c r="E81" s="63"/>
      <c r="F81" s="41"/>
      <c r="G81" s="61"/>
      <c r="U81"/>
      <c r="V81"/>
      <c r="W81"/>
      <c r="X81"/>
      <c r="Y81"/>
      <c r="Z81"/>
      <c r="AA81"/>
    </row>
    <row r="82" spans="2:27" ht="15.75" customHeight="1" x14ac:dyDescent="0.3">
      <c r="B82" s="41"/>
      <c r="C82" s="41"/>
      <c r="D82" s="63"/>
      <c r="E82" s="63"/>
      <c r="F82" s="41"/>
      <c r="G82" s="61"/>
      <c r="U82"/>
      <c r="V82"/>
      <c r="W82"/>
      <c r="X82"/>
      <c r="Y82"/>
      <c r="Z82"/>
      <c r="AA82"/>
    </row>
    <row r="83" spans="2:27" ht="15.75" customHeight="1" x14ac:dyDescent="0.3">
      <c r="B83" s="41"/>
      <c r="C83" s="41"/>
      <c r="D83" s="63"/>
      <c r="E83" s="63"/>
      <c r="F83" s="41"/>
      <c r="G83" s="61"/>
      <c r="U83"/>
      <c r="V83"/>
      <c r="W83"/>
      <c r="X83"/>
      <c r="Y83"/>
      <c r="Z83"/>
      <c r="AA83"/>
    </row>
    <row r="84" spans="2:27" ht="15.75" customHeight="1" x14ac:dyDescent="0.3">
      <c r="B84" s="41"/>
      <c r="C84" s="41"/>
      <c r="D84" s="63"/>
      <c r="E84" s="63"/>
      <c r="F84" s="41"/>
      <c r="G84" s="61"/>
      <c r="U84"/>
      <c r="V84"/>
      <c r="W84"/>
      <c r="X84"/>
      <c r="Y84"/>
      <c r="Z84"/>
      <c r="AA84"/>
    </row>
    <row r="85" spans="2:27" ht="15.75" customHeight="1" x14ac:dyDescent="0.3">
      <c r="B85" s="41"/>
      <c r="C85" s="41"/>
      <c r="D85" s="63"/>
      <c r="E85" s="63"/>
      <c r="F85" s="41"/>
      <c r="G85" s="61"/>
      <c r="U85"/>
      <c r="V85"/>
      <c r="W85"/>
      <c r="X85"/>
      <c r="Y85"/>
      <c r="Z85"/>
      <c r="AA85"/>
    </row>
    <row r="86" spans="2:27" ht="15.75" customHeight="1" x14ac:dyDescent="0.3">
      <c r="B86" s="41"/>
      <c r="C86" s="41"/>
      <c r="D86" s="63"/>
      <c r="E86" s="63"/>
      <c r="F86" s="41"/>
      <c r="G86" s="61"/>
      <c r="U86"/>
      <c r="V86"/>
      <c r="W86"/>
      <c r="X86"/>
      <c r="Y86"/>
      <c r="Z86"/>
      <c r="AA86"/>
    </row>
    <row r="87" spans="2:27" ht="15.75" customHeight="1" x14ac:dyDescent="0.3">
      <c r="B87" s="41"/>
      <c r="C87" s="41"/>
      <c r="D87" s="63"/>
      <c r="E87" s="63"/>
      <c r="F87" s="41"/>
      <c r="G87" s="61"/>
      <c r="U87"/>
      <c r="V87"/>
      <c r="W87"/>
      <c r="X87"/>
      <c r="Y87"/>
      <c r="Z87"/>
      <c r="AA87"/>
    </row>
    <row r="88" spans="2:27" ht="15.75" customHeight="1" x14ac:dyDescent="0.3">
      <c r="B88" s="41"/>
      <c r="C88" s="41"/>
      <c r="D88" s="63"/>
      <c r="E88" s="63"/>
      <c r="F88" s="41"/>
      <c r="G88" s="61"/>
      <c r="U88"/>
      <c r="V88"/>
      <c r="W88"/>
      <c r="X88"/>
      <c r="Y88"/>
      <c r="Z88"/>
      <c r="AA88"/>
    </row>
    <row r="89" spans="2:27" ht="15.75" customHeight="1" x14ac:dyDescent="0.3">
      <c r="B89" s="41"/>
      <c r="C89" s="41"/>
      <c r="D89" s="63"/>
      <c r="E89" s="63"/>
      <c r="F89" s="41"/>
      <c r="G89" s="61"/>
      <c r="U89"/>
      <c r="V89"/>
      <c r="W89"/>
      <c r="X89"/>
      <c r="Y89"/>
      <c r="Z89"/>
      <c r="AA89"/>
    </row>
    <row r="90" spans="2:27" ht="15.75" customHeight="1" x14ac:dyDescent="0.3">
      <c r="B90" s="41"/>
      <c r="C90" s="41"/>
      <c r="D90" s="63"/>
      <c r="E90" s="63"/>
      <c r="F90" s="41"/>
      <c r="G90" s="61"/>
      <c r="U90"/>
      <c r="V90"/>
      <c r="W90"/>
      <c r="X90"/>
      <c r="Y90"/>
      <c r="Z90"/>
      <c r="AA90"/>
    </row>
    <row r="91" spans="2:27" ht="15.75" customHeight="1" x14ac:dyDescent="0.3">
      <c r="B91" s="41"/>
      <c r="C91" s="41"/>
      <c r="D91" s="63"/>
      <c r="E91" s="63"/>
      <c r="F91" s="41"/>
      <c r="G91" s="61"/>
      <c r="U91"/>
      <c r="V91"/>
      <c r="W91"/>
      <c r="X91"/>
      <c r="Y91"/>
      <c r="Z91"/>
      <c r="AA91"/>
    </row>
    <row r="92" spans="2:27" ht="15.75" customHeight="1" x14ac:dyDescent="0.3">
      <c r="B92" s="41"/>
      <c r="C92" s="41"/>
      <c r="D92" s="63"/>
      <c r="E92" s="63"/>
      <c r="F92" s="41"/>
      <c r="G92" s="61"/>
      <c r="U92"/>
      <c r="V92"/>
      <c r="W92"/>
      <c r="X92"/>
      <c r="Y92"/>
      <c r="Z92"/>
      <c r="AA92"/>
    </row>
    <row r="93" spans="2:27" ht="15.75" customHeight="1" x14ac:dyDescent="0.3">
      <c r="B93" s="41"/>
      <c r="C93" s="41"/>
      <c r="D93" s="63"/>
      <c r="E93" s="63"/>
      <c r="F93" s="41"/>
      <c r="G93" s="61"/>
      <c r="U93"/>
      <c r="V93"/>
      <c r="W93"/>
      <c r="X93"/>
      <c r="Y93"/>
      <c r="Z93"/>
      <c r="AA93"/>
    </row>
    <row r="94" spans="2:27" ht="15.75" customHeight="1" x14ac:dyDescent="0.3">
      <c r="B94" s="41"/>
      <c r="C94" s="41"/>
      <c r="D94" s="63"/>
      <c r="E94" s="63"/>
      <c r="F94" s="41"/>
      <c r="G94" s="61"/>
      <c r="U94"/>
      <c r="V94"/>
      <c r="W94"/>
      <c r="X94"/>
      <c r="Y94"/>
      <c r="Z94"/>
      <c r="AA94"/>
    </row>
    <row r="95" spans="2:27" ht="15.75" customHeight="1" x14ac:dyDescent="0.3">
      <c r="B95" s="41"/>
      <c r="C95" s="41"/>
      <c r="D95" s="63"/>
      <c r="E95" s="63"/>
      <c r="F95" s="41"/>
      <c r="G95" s="61"/>
      <c r="U95"/>
      <c r="V95"/>
      <c r="W95"/>
      <c r="X95"/>
      <c r="Y95"/>
      <c r="Z95"/>
      <c r="AA95"/>
    </row>
    <row r="96" spans="2:27" ht="15.75" customHeight="1" x14ac:dyDescent="0.3">
      <c r="B96" s="41"/>
      <c r="C96" s="41"/>
      <c r="D96" s="63"/>
      <c r="E96" s="63"/>
      <c r="F96" s="41"/>
      <c r="G96" s="61"/>
      <c r="U96"/>
      <c r="V96"/>
      <c r="W96"/>
      <c r="X96"/>
      <c r="Y96"/>
      <c r="Z96"/>
      <c r="AA96"/>
    </row>
    <row r="97" spans="2:27" ht="15.75" customHeight="1" x14ac:dyDescent="0.3">
      <c r="B97" s="41"/>
      <c r="C97" s="41"/>
      <c r="D97" s="63"/>
      <c r="E97" s="63"/>
      <c r="F97" s="41"/>
      <c r="G97" s="61"/>
      <c r="U97"/>
      <c r="V97"/>
      <c r="W97"/>
      <c r="X97"/>
      <c r="Y97"/>
      <c r="Z97"/>
      <c r="AA97"/>
    </row>
    <row r="98" spans="2:27" ht="15.75" customHeight="1" x14ac:dyDescent="0.3">
      <c r="B98" s="41"/>
      <c r="C98" s="41"/>
      <c r="D98" s="63"/>
      <c r="E98" s="63"/>
      <c r="F98" s="41"/>
      <c r="G98" s="61"/>
      <c r="U98"/>
      <c r="V98"/>
      <c r="W98"/>
      <c r="X98"/>
      <c r="Y98"/>
      <c r="Z98"/>
      <c r="AA98"/>
    </row>
    <row r="99" spans="2:27" ht="15.75" customHeight="1" x14ac:dyDescent="0.3">
      <c r="B99" s="41"/>
      <c r="C99" s="41"/>
      <c r="D99" s="63"/>
      <c r="E99" s="63"/>
      <c r="F99" s="41"/>
      <c r="G99" s="61"/>
      <c r="U99"/>
      <c r="V99"/>
      <c r="W99"/>
      <c r="X99"/>
      <c r="Y99"/>
      <c r="Z99"/>
      <c r="AA99"/>
    </row>
    <row r="100" spans="2:27" ht="15.75" customHeight="1" x14ac:dyDescent="0.3">
      <c r="B100" s="41"/>
      <c r="C100" s="41"/>
      <c r="D100" s="63"/>
      <c r="E100" s="63"/>
      <c r="F100" s="41"/>
      <c r="G100" s="61"/>
      <c r="U100"/>
      <c r="V100"/>
      <c r="W100"/>
      <c r="X100"/>
      <c r="Y100"/>
      <c r="Z100"/>
      <c r="AA100"/>
    </row>
    <row r="101" spans="2:27" ht="15.75" customHeight="1" x14ac:dyDescent="0.3">
      <c r="B101" s="41"/>
      <c r="C101" s="41"/>
      <c r="D101" s="63"/>
      <c r="E101" s="63"/>
      <c r="F101" s="41"/>
      <c r="G101" s="61"/>
      <c r="U101"/>
      <c r="V101"/>
      <c r="W101"/>
      <c r="X101"/>
      <c r="Y101"/>
      <c r="Z101"/>
      <c r="AA101"/>
    </row>
    <row r="102" spans="2:27" ht="15.75" customHeight="1" x14ac:dyDescent="0.3">
      <c r="B102" s="41"/>
      <c r="C102" s="41"/>
      <c r="D102" s="63"/>
      <c r="E102" s="63"/>
      <c r="F102" s="41"/>
      <c r="G102" s="61"/>
      <c r="U102"/>
      <c r="V102"/>
      <c r="W102"/>
      <c r="X102"/>
      <c r="Y102"/>
      <c r="Z102"/>
      <c r="AA102"/>
    </row>
    <row r="103" spans="2:27" ht="15.75" customHeight="1" x14ac:dyDescent="0.3">
      <c r="B103" s="41"/>
      <c r="C103" s="41"/>
      <c r="D103" s="63"/>
      <c r="E103" s="63"/>
      <c r="F103" s="41"/>
      <c r="G103" s="61"/>
      <c r="U103"/>
      <c r="V103"/>
      <c r="W103"/>
      <c r="X103"/>
      <c r="Y103"/>
      <c r="Z103"/>
      <c r="AA103"/>
    </row>
    <row r="104" spans="2:27" ht="15.75" customHeight="1" x14ac:dyDescent="0.3">
      <c r="B104" s="41"/>
      <c r="C104" s="41"/>
      <c r="D104" s="63"/>
      <c r="E104" s="63"/>
      <c r="F104" s="41"/>
      <c r="G104" s="61"/>
      <c r="U104"/>
      <c r="V104"/>
      <c r="W104"/>
      <c r="X104"/>
      <c r="Y104"/>
      <c r="Z104"/>
      <c r="AA104"/>
    </row>
    <row r="105" spans="2:27" ht="15.75" customHeight="1" x14ac:dyDescent="0.3">
      <c r="B105" s="41"/>
      <c r="C105" s="41"/>
      <c r="D105" s="63"/>
      <c r="E105" s="63"/>
      <c r="F105" s="41"/>
      <c r="G105" s="61"/>
      <c r="U105"/>
      <c r="V105"/>
      <c r="W105"/>
      <c r="X105"/>
      <c r="Y105"/>
      <c r="Z105"/>
      <c r="AA105"/>
    </row>
    <row r="106" spans="2:27" ht="15.75" customHeight="1" x14ac:dyDescent="0.3">
      <c r="B106" s="41"/>
      <c r="C106" s="41"/>
      <c r="D106" s="63"/>
      <c r="E106" s="63"/>
      <c r="F106" s="41"/>
      <c r="G106" s="61"/>
      <c r="U106"/>
      <c r="V106"/>
      <c r="W106"/>
      <c r="X106"/>
      <c r="Y106"/>
      <c r="Z106"/>
      <c r="AA106"/>
    </row>
    <row r="107" spans="2:27" ht="15.75" customHeight="1" x14ac:dyDescent="0.3">
      <c r="B107" s="41"/>
      <c r="C107" s="41"/>
      <c r="D107" s="63"/>
      <c r="E107" s="63"/>
      <c r="F107" s="41"/>
      <c r="G107" s="61"/>
      <c r="U107"/>
      <c r="V107"/>
      <c r="W107"/>
      <c r="X107"/>
      <c r="Y107"/>
      <c r="Z107"/>
      <c r="AA107"/>
    </row>
    <row r="108" spans="2:27" ht="15.75" customHeight="1" x14ac:dyDescent="0.3">
      <c r="B108" s="41"/>
      <c r="C108" s="41"/>
      <c r="D108" s="63"/>
      <c r="E108" s="63"/>
      <c r="F108" s="41"/>
      <c r="G108" s="61"/>
      <c r="U108"/>
      <c r="V108"/>
      <c r="W108"/>
      <c r="X108"/>
      <c r="Y108"/>
      <c r="Z108"/>
      <c r="AA108"/>
    </row>
    <row r="109" spans="2:27" ht="15.75" customHeight="1" x14ac:dyDescent="0.3">
      <c r="B109" s="41"/>
      <c r="C109" s="41"/>
      <c r="D109" s="63"/>
      <c r="E109" s="63"/>
      <c r="F109" s="41"/>
      <c r="G109" s="61"/>
      <c r="U109"/>
      <c r="V109"/>
      <c r="W109"/>
      <c r="X109"/>
      <c r="Y109"/>
      <c r="Z109"/>
      <c r="AA109"/>
    </row>
    <row r="110" spans="2:27" ht="15.75" customHeight="1" x14ac:dyDescent="0.3">
      <c r="B110" s="41"/>
      <c r="C110" s="41"/>
      <c r="D110" s="63"/>
      <c r="E110" s="63"/>
      <c r="F110" s="41"/>
      <c r="G110" s="61"/>
      <c r="U110"/>
      <c r="V110"/>
      <c r="W110"/>
      <c r="X110"/>
      <c r="Y110"/>
      <c r="Z110"/>
      <c r="AA110"/>
    </row>
    <row r="111" spans="2:27" ht="15.75" customHeight="1" x14ac:dyDescent="0.3">
      <c r="B111" s="41"/>
      <c r="C111" s="41"/>
      <c r="D111" s="63"/>
      <c r="E111" s="63"/>
      <c r="F111" s="41"/>
      <c r="G111" s="61"/>
      <c r="U111"/>
      <c r="V111"/>
      <c r="W111"/>
      <c r="X111"/>
      <c r="Y111"/>
      <c r="Z111"/>
      <c r="AA111"/>
    </row>
    <row r="112" spans="2:27" ht="15.75" customHeight="1" x14ac:dyDescent="0.3">
      <c r="B112" s="41"/>
      <c r="C112" s="41"/>
      <c r="D112" s="63"/>
      <c r="E112" s="63"/>
      <c r="F112" s="41"/>
      <c r="G112" s="61"/>
      <c r="U112"/>
      <c r="V112"/>
      <c r="W112"/>
      <c r="X112"/>
      <c r="Y112"/>
      <c r="Z112"/>
      <c r="AA112"/>
    </row>
    <row r="113" spans="2:27" ht="15.75" customHeight="1" x14ac:dyDescent="0.3">
      <c r="B113" s="41"/>
      <c r="C113" s="41"/>
      <c r="D113" s="63"/>
      <c r="E113" s="63"/>
      <c r="F113" s="41"/>
      <c r="G113" s="61"/>
      <c r="U113"/>
      <c r="V113"/>
      <c r="W113"/>
      <c r="X113"/>
      <c r="Y113"/>
      <c r="Z113"/>
      <c r="AA113"/>
    </row>
    <row r="114" spans="2:27" ht="15.75" customHeight="1" x14ac:dyDescent="0.3">
      <c r="B114" s="41"/>
      <c r="C114" s="41"/>
      <c r="D114" s="63"/>
      <c r="E114" s="63"/>
      <c r="F114" s="41"/>
      <c r="G114" s="61"/>
      <c r="U114"/>
      <c r="V114"/>
      <c r="W114"/>
      <c r="X114"/>
      <c r="Y114"/>
      <c r="Z114"/>
      <c r="AA114"/>
    </row>
    <row r="115" spans="2:27" ht="15.75" customHeight="1" x14ac:dyDescent="0.3">
      <c r="B115" s="41"/>
      <c r="C115" s="41"/>
      <c r="D115" s="63"/>
      <c r="E115" s="63"/>
      <c r="F115" s="41"/>
      <c r="G115" s="61"/>
      <c r="U115"/>
      <c r="V115"/>
      <c r="W115"/>
      <c r="X115"/>
      <c r="Y115"/>
      <c r="Z115"/>
      <c r="AA115"/>
    </row>
    <row r="116" spans="2:27" ht="15.75" customHeight="1" x14ac:dyDescent="0.3">
      <c r="B116" s="41"/>
      <c r="C116" s="41"/>
      <c r="D116" s="63"/>
      <c r="E116" s="63"/>
      <c r="F116" s="41"/>
      <c r="G116" s="61"/>
      <c r="U116"/>
      <c r="V116"/>
      <c r="W116"/>
      <c r="X116"/>
      <c r="Y116"/>
      <c r="Z116"/>
      <c r="AA116"/>
    </row>
    <row r="117" spans="2:27" ht="15.75" customHeight="1" x14ac:dyDescent="0.3">
      <c r="B117" s="41"/>
      <c r="C117" s="41"/>
      <c r="D117" s="63"/>
      <c r="E117" s="63"/>
      <c r="F117" s="41"/>
      <c r="G117" s="61"/>
      <c r="U117"/>
      <c r="V117"/>
      <c r="W117"/>
      <c r="X117"/>
      <c r="Y117"/>
      <c r="Z117"/>
      <c r="AA117"/>
    </row>
    <row r="118" spans="2:27" ht="15.75" customHeight="1" x14ac:dyDescent="0.3">
      <c r="B118" s="41"/>
      <c r="C118" s="41"/>
      <c r="D118" s="63"/>
      <c r="E118" s="63"/>
      <c r="F118" s="41"/>
      <c r="G118" s="61"/>
      <c r="U118"/>
      <c r="V118"/>
      <c r="W118"/>
      <c r="X118"/>
      <c r="Y118"/>
      <c r="Z118"/>
      <c r="AA118"/>
    </row>
    <row r="119" spans="2:27" ht="15.75" customHeight="1" x14ac:dyDescent="0.3">
      <c r="B119" s="41"/>
      <c r="C119" s="41"/>
      <c r="D119" s="63"/>
      <c r="E119" s="63"/>
      <c r="F119" s="41"/>
      <c r="G119" s="61"/>
      <c r="U119"/>
      <c r="V119"/>
      <c r="W119"/>
      <c r="X119"/>
      <c r="Y119"/>
      <c r="Z119"/>
      <c r="AA119"/>
    </row>
    <row r="120" spans="2:27" ht="15.75" customHeight="1" x14ac:dyDescent="0.3">
      <c r="B120" s="41"/>
      <c r="C120" s="41"/>
      <c r="D120" s="63"/>
      <c r="E120" s="63"/>
      <c r="F120" s="41"/>
      <c r="G120" s="61"/>
      <c r="U120"/>
      <c r="V120"/>
      <c r="W120"/>
      <c r="X120"/>
      <c r="Y120"/>
      <c r="Z120"/>
      <c r="AA120"/>
    </row>
    <row r="121" spans="2:27" ht="15.75" customHeight="1" x14ac:dyDescent="0.3">
      <c r="B121" s="41"/>
      <c r="C121" s="41"/>
      <c r="D121" s="63"/>
      <c r="E121" s="63"/>
      <c r="F121" s="41"/>
      <c r="G121" s="61"/>
      <c r="U121"/>
      <c r="V121"/>
      <c r="W121"/>
      <c r="X121"/>
      <c r="Y121"/>
      <c r="Z121"/>
      <c r="AA121"/>
    </row>
    <row r="122" spans="2:27" ht="15.75" customHeight="1" x14ac:dyDescent="0.3">
      <c r="B122" s="41"/>
      <c r="C122" s="41"/>
      <c r="D122" s="63"/>
      <c r="E122" s="63"/>
      <c r="F122" s="41"/>
      <c r="G122" s="61"/>
      <c r="U122"/>
      <c r="V122"/>
      <c r="W122"/>
      <c r="X122"/>
      <c r="Y122"/>
      <c r="Z122"/>
      <c r="AA122"/>
    </row>
    <row r="123" spans="2:27" ht="15.75" customHeight="1" x14ac:dyDescent="0.3">
      <c r="B123" s="41"/>
      <c r="C123" s="41"/>
      <c r="D123" s="63"/>
      <c r="E123" s="63"/>
      <c r="F123" s="41"/>
      <c r="G123" s="61"/>
      <c r="U123"/>
      <c r="V123"/>
      <c r="W123"/>
      <c r="X123"/>
      <c r="Y123"/>
      <c r="Z123"/>
      <c r="AA123"/>
    </row>
    <row r="124" spans="2:27" ht="15.75" customHeight="1" x14ac:dyDescent="0.3">
      <c r="B124" s="41"/>
      <c r="C124" s="41"/>
      <c r="D124" s="63"/>
      <c r="E124" s="63"/>
      <c r="F124" s="41"/>
      <c r="G124" s="61"/>
      <c r="U124"/>
      <c r="V124"/>
      <c r="W124"/>
      <c r="X124"/>
      <c r="Y124"/>
      <c r="Z124"/>
      <c r="AA124"/>
    </row>
    <row r="125" spans="2:27" ht="15.75" customHeight="1" x14ac:dyDescent="0.3">
      <c r="B125" s="41"/>
      <c r="C125" s="41"/>
      <c r="D125" s="63"/>
      <c r="E125" s="63"/>
      <c r="F125" s="41"/>
      <c r="G125" s="61"/>
      <c r="U125"/>
      <c r="V125"/>
      <c r="W125"/>
      <c r="X125"/>
      <c r="Y125"/>
      <c r="Z125"/>
      <c r="AA125"/>
    </row>
    <row r="126" spans="2:27" ht="15.75" customHeight="1" x14ac:dyDescent="0.3">
      <c r="B126" s="41"/>
      <c r="C126" s="41"/>
      <c r="D126" s="63"/>
      <c r="E126" s="63"/>
      <c r="F126" s="41"/>
      <c r="G126" s="61"/>
      <c r="U126"/>
      <c r="V126"/>
      <c r="W126"/>
      <c r="X126"/>
      <c r="Y126"/>
      <c r="Z126"/>
      <c r="AA126"/>
    </row>
    <row r="127" spans="2:27" ht="15.75" customHeight="1" x14ac:dyDescent="0.3">
      <c r="B127" s="41"/>
      <c r="C127" s="41"/>
      <c r="D127" s="63"/>
      <c r="E127" s="63"/>
      <c r="F127" s="41"/>
      <c r="G127" s="61"/>
      <c r="U127"/>
      <c r="V127"/>
      <c r="W127"/>
      <c r="X127"/>
      <c r="Y127"/>
      <c r="Z127"/>
      <c r="AA127"/>
    </row>
    <row r="128" spans="2:27" ht="15.75" customHeight="1" x14ac:dyDescent="0.3">
      <c r="U128"/>
      <c r="V128"/>
      <c r="W128"/>
      <c r="X128"/>
      <c r="Y128"/>
      <c r="Z128"/>
      <c r="AA128"/>
    </row>
    <row r="129" spans="4:27" ht="15.75" customHeight="1" x14ac:dyDescent="0.3">
      <c r="U129"/>
      <c r="V129"/>
      <c r="W129"/>
      <c r="X129"/>
      <c r="Y129"/>
      <c r="Z129"/>
      <c r="AA129"/>
    </row>
    <row r="130" spans="4:27" ht="15.75" customHeight="1" x14ac:dyDescent="0.3">
      <c r="U130"/>
      <c r="V130"/>
      <c r="W130"/>
      <c r="X130"/>
      <c r="Y130"/>
      <c r="Z130"/>
      <c r="AA130"/>
    </row>
    <row r="131" spans="4:27" ht="15.75" customHeight="1" x14ac:dyDescent="0.3">
      <c r="U131"/>
      <c r="V131"/>
      <c r="W131"/>
      <c r="X131"/>
      <c r="Y131"/>
      <c r="Z131"/>
      <c r="AA131"/>
    </row>
    <row r="132" spans="4:27" ht="15.75" customHeight="1" x14ac:dyDescent="0.3">
      <c r="U132"/>
      <c r="V132"/>
      <c r="W132"/>
      <c r="X132"/>
      <c r="Y132"/>
      <c r="Z132"/>
      <c r="AA132"/>
    </row>
    <row r="133" spans="4:27" ht="15.75" customHeight="1" x14ac:dyDescent="0.3">
      <c r="U133"/>
      <c r="V133"/>
      <c r="W133"/>
      <c r="X133"/>
      <c r="Y133"/>
      <c r="Z133"/>
      <c r="AA133"/>
    </row>
    <row r="134" spans="4:27" ht="15.75" customHeight="1" x14ac:dyDescent="0.3">
      <c r="U134"/>
      <c r="V134"/>
      <c r="W134"/>
      <c r="X134"/>
      <c r="Y134"/>
      <c r="Z134"/>
      <c r="AA134"/>
    </row>
    <row r="135" spans="4:27" ht="15.75" customHeight="1" x14ac:dyDescent="0.3">
      <c r="U135"/>
      <c r="V135"/>
      <c r="W135"/>
      <c r="X135"/>
      <c r="Y135"/>
      <c r="Z135"/>
      <c r="AA135"/>
    </row>
    <row r="136" spans="4:27" ht="15.75" customHeight="1" x14ac:dyDescent="0.3">
      <c r="U136"/>
      <c r="V136"/>
      <c r="W136"/>
      <c r="X136"/>
      <c r="Y136"/>
      <c r="Z136"/>
      <c r="AA136"/>
    </row>
    <row r="137" spans="4:27" ht="15.75" customHeight="1" x14ac:dyDescent="0.3">
      <c r="U137"/>
      <c r="V137"/>
      <c r="W137"/>
      <c r="X137"/>
      <c r="Y137"/>
      <c r="Z137"/>
      <c r="AA137"/>
    </row>
    <row r="138" spans="4:27" ht="15.75" customHeight="1" x14ac:dyDescent="0.3">
      <c r="U138"/>
      <c r="V138"/>
      <c r="W138"/>
      <c r="X138"/>
      <c r="Y138"/>
      <c r="Z138"/>
      <c r="AA138"/>
    </row>
    <row r="139" spans="4:27" ht="15.75" customHeight="1" x14ac:dyDescent="0.3">
      <c r="U139"/>
      <c r="V139"/>
      <c r="W139"/>
      <c r="X139"/>
      <c r="Y139"/>
      <c r="Z139"/>
      <c r="AA139"/>
    </row>
    <row r="140" spans="4:27" ht="15.75" customHeight="1" x14ac:dyDescent="0.3">
      <c r="U140"/>
      <c r="V140"/>
      <c r="W140"/>
      <c r="X140"/>
      <c r="Y140"/>
      <c r="Z140"/>
      <c r="AA140"/>
    </row>
    <row r="141" spans="4:27" ht="15.75" customHeight="1" x14ac:dyDescent="0.3">
      <c r="U141"/>
      <c r="V141"/>
      <c r="W141"/>
      <c r="X141"/>
      <c r="Y141"/>
      <c r="Z141"/>
      <c r="AA141"/>
    </row>
    <row r="142" spans="4:27" ht="15.75" customHeight="1" x14ac:dyDescent="0.3">
      <c r="D142"/>
      <c r="E142"/>
      <c r="U142"/>
      <c r="V142"/>
      <c r="W142"/>
      <c r="X142"/>
      <c r="Y142"/>
      <c r="Z142"/>
      <c r="AA142"/>
    </row>
    <row r="143" spans="4:27" ht="15.75" customHeight="1" x14ac:dyDescent="0.3">
      <c r="D143"/>
      <c r="E143"/>
      <c r="U143"/>
      <c r="V143"/>
      <c r="W143"/>
      <c r="X143"/>
      <c r="Y143"/>
      <c r="Z143"/>
      <c r="AA143"/>
    </row>
    <row r="144" spans="4:27" ht="15.75" customHeight="1" x14ac:dyDescent="0.3">
      <c r="D144"/>
      <c r="E144"/>
      <c r="U144"/>
      <c r="V144"/>
      <c r="W144"/>
      <c r="X144"/>
      <c r="Y144"/>
      <c r="Z144"/>
      <c r="AA144"/>
    </row>
    <row r="145" spans="4:27" ht="15.75" customHeight="1" x14ac:dyDescent="0.3">
      <c r="D145"/>
      <c r="E145"/>
      <c r="U145"/>
      <c r="V145"/>
      <c r="W145"/>
      <c r="X145"/>
      <c r="Y145"/>
      <c r="Z145"/>
      <c r="AA145"/>
    </row>
    <row r="146" spans="4:27" ht="15.75" customHeight="1" x14ac:dyDescent="0.3">
      <c r="D146"/>
      <c r="E146"/>
      <c r="U146"/>
      <c r="V146"/>
      <c r="W146"/>
      <c r="X146"/>
      <c r="Y146"/>
      <c r="Z146"/>
      <c r="AA146"/>
    </row>
    <row r="147" spans="4:27" ht="15.75" customHeight="1" x14ac:dyDescent="0.3">
      <c r="D147"/>
      <c r="E147"/>
      <c r="U147"/>
      <c r="V147"/>
      <c r="W147"/>
      <c r="X147"/>
      <c r="Y147"/>
      <c r="Z147"/>
      <c r="AA147"/>
    </row>
    <row r="148" spans="4:27" ht="15.75" customHeight="1" x14ac:dyDescent="0.3">
      <c r="D148"/>
      <c r="E148"/>
      <c r="U148"/>
      <c r="V148"/>
      <c r="W148"/>
      <c r="X148"/>
      <c r="Y148"/>
      <c r="Z148"/>
      <c r="AA148"/>
    </row>
    <row r="149" spans="4:27" ht="15.75" customHeight="1" x14ac:dyDescent="0.3">
      <c r="D149"/>
      <c r="E149"/>
      <c r="U149"/>
      <c r="V149"/>
      <c r="W149"/>
      <c r="X149"/>
      <c r="Y149"/>
      <c r="Z149"/>
      <c r="AA149"/>
    </row>
    <row r="150" spans="4:27" ht="15.75" customHeight="1" x14ac:dyDescent="0.3">
      <c r="D150"/>
      <c r="E150"/>
      <c r="U150"/>
      <c r="V150"/>
      <c r="W150"/>
      <c r="X150"/>
      <c r="Y150"/>
      <c r="Z150"/>
      <c r="AA150"/>
    </row>
    <row r="151" spans="4:27" ht="15.75" customHeight="1" x14ac:dyDescent="0.3">
      <c r="D151"/>
      <c r="E151"/>
      <c r="U151"/>
      <c r="V151"/>
      <c r="W151"/>
      <c r="X151"/>
      <c r="Y151"/>
      <c r="Z151"/>
      <c r="AA151"/>
    </row>
    <row r="152" spans="4:27" ht="15.75" customHeight="1" x14ac:dyDescent="0.3">
      <c r="D152"/>
      <c r="E152"/>
      <c r="U152"/>
      <c r="V152"/>
      <c r="W152"/>
      <c r="X152"/>
      <c r="Y152"/>
      <c r="Z152"/>
      <c r="AA152"/>
    </row>
    <row r="153" spans="4:27" ht="15.75" customHeight="1" x14ac:dyDescent="0.3">
      <c r="D153"/>
      <c r="E153"/>
      <c r="U153"/>
      <c r="V153"/>
      <c r="W153"/>
      <c r="X153"/>
      <c r="Y153"/>
      <c r="Z153"/>
      <c r="AA153"/>
    </row>
    <row r="154" spans="4:27" ht="15.75" customHeight="1" x14ac:dyDescent="0.3">
      <c r="D154"/>
      <c r="E154"/>
      <c r="U154"/>
      <c r="V154"/>
      <c r="W154"/>
      <c r="X154"/>
      <c r="Y154"/>
      <c r="Z154"/>
      <c r="AA154"/>
    </row>
    <row r="155" spans="4:27" ht="15.75" customHeight="1" x14ac:dyDescent="0.3">
      <c r="D155"/>
      <c r="E155"/>
      <c r="U155"/>
      <c r="V155"/>
      <c r="W155"/>
      <c r="X155"/>
      <c r="Y155"/>
      <c r="Z155"/>
      <c r="AA155"/>
    </row>
    <row r="156" spans="4:27" ht="15.75" customHeight="1" x14ac:dyDescent="0.3">
      <c r="D156"/>
      <c r="E156"/>
      <c r="U156"/>
      <c r="V156"/>
      <c r="W156"/>
      <c r="X156"/>
      <c r="Y156"/>
      <c r="Z156"/>
      <c r="AA156"/>
    </row>
    <row r="157" spans="4:27" ht="15.75" customHeight="1" x14ac:dyDescent="0.3">
      <c r="D157"/>
      <c r="E157"/>
      <c r="U157"/>
      <c r="V157"/>
      <c r="W157"/>
      <c r="X157"/>
      <c r="Y157"/>
      <c r="Z157"/>
      <c r="AA157"/>
    </row>
    <row r="158" spans="4:27" ht="15.75" customHeight="1" x14ac:dyDescent="0.3">
      <c r="D158"/>
      <c r="E158"/>
      <c r="U158"/>
      <c r="V158"/>
      <c r="W158"/>
      <c r="X158"/>
      <c r="Y158"/>
      <c r="Z158"/>
      <c r="AA158"/>
    </row>
    <row r="159" spans="4:27" ht="15.75" customHeight="1" x14ac:dyDescent="0.3">
      <c r="D159"/>
      <c r="E159"/>
      <c r="U159"/>
      <c r="V159"/>
      <c r="W159"/>
      <c r="X159"/>
      <c r="Y159"/>
      <c r="Z159"/>
      <c r="AA159"/>
    </row>
    <row r="160" spans="4:27" ht="15.75" customHeight="1" x14ac:dyDescent="0.3">
      <c r="D160"/>
      <c r="E160"/>
      <c r="U160"/>
      <c r="V160"/>
      <c r="W160"/>
      <c r="X160"/>
      <c r="Y160"/>
      <c r="Z160"/>
      <c r="AA160"/>
    </row>
    <row r="161" spans="4:27" ht="15.75" customHeight="1" x14ac:dyDescent="0.3">
      <c r="D161"/>
      <c r="E161"/>
      <c r="U161"/>
      <c r="V161"/>
      <c r="W161"/>
      <c r="X161"/>
      <c r="Y161"/>
      <c r="Z161"/>
      <c r="AA161"/>
    </row>
    <row r="162" spans="4:27" ht="15.75" customHeight="1" x14ac:dyDescent="0.3">
      <c r="D162"/>
      <c r="E162"/>
      <c r="U162"/>
      <c r="V162"/>
      <c r="W162"/>
      <c r="X162"/>
      <c r="Y162"/>
      <c r="Z162"/>
      <c r="AA162"/>
    </row>
    <row r="163" spans="4:27" ht="15.75" customHeight="1" x14ac:dyDescent="0.3">
      <c r="D163"/>
      <c r="E163"/>
      <c r="U163"/>
      <c r="V163"/>
      <c r="W163"/>
      <c r="X163"/>
      <c r="Y163"/>
      <c r="Z163"/>
      <c r="AA163"/>
    </row>
    <row r="164" spans="4:27" ht="15.75" customHeight="1" x14ac:dyDescent="0.3">
      <c r="D164"/>
      <c r="E164"/>
      <c r="U164"/>
      <c r="V164"/>
      <c r="W164"/>
      <c r="X164"/>
      <c r="Y164"/>
      <c r="Z164"/>
      <c r="AA164"/>
    </row>
    <row r="165" spans="4:27" ht="15.75" customHeight="1" x14ac:dyDescent="0.3">
      <c r="D165"/>
      <c r="E165"/>
      <c r="U165"/>
      <c r="V165"/>
      <c r="W165"/>
      <c r="X165"/>
      <c r="Y165"/>
      <c r="Z165"/>
      <c r="AA165"/>
    </row>
    <row r="166" spans="4:27" ht="15.75" customHeight="1" x14ac:dyDescent="0.3">
      <c r="D166"/>
      <c r="E166"/>
      <c r="U166"/>
      <c r="V166"/>
      <c r="W166"/>
      <c r="X166"/>
      <c r="Y166"/>
      <c r="Z166"/>
      <c r="AA166"/>
    </row>
    <row r="167" spans="4:27" ht="15.75" customHeight="1" x14ac:dyDescent="0.3">
      <c r="D167"/>
      <c r="E167"/>
      <c r="U167"/>
      <c r="V167"/>
      <c r="W167"/>
      <c r="X167"/>
      <c r="Y167"/>
      <c r="Z167"/>
      <c r="AA167"/>
    </row>
    <row r="168" spans="4:27" ht="15.75" customHeight="1" x14ac:dyDescent="0.3">
      <c r="D168"/>
      <c r="E168"/>
      <c r="U168"/>
      <c r="V168"/>
      <c r="W168"/>
      <c r="X168"/>
      <c r="Y168"/>
      <c r="Z168"/>
      <c r="AA168"/>
    </row>
    <row r="169" spans="4:27" ht="15.75" customHeight="1" x14ac:dyDescent="0.3">
      <c r="D169"/>
      <c r="E169"/>
      <c r="U169"/>
      <c r="V169"/>
      <c r="W169"/>
      <c r="X169"/>
      <c r="Y169"/>
      <c r="Z169"/>
      <c r="AA169"/>
    </row>
    <row r="170" spans="4:27" ht="15.75" customHeight="1" x14ac:dyDescent="0.3">
      <c r="D170"/>
      <c r="E170"/>
      <c r="U170"/>
      <c r="V170"/>
      <c r="W170"/>
      <c r="X170"/>
      <c r="Y170"/>
      <c r="Z170"/>
      <c r="AA170"/>
    </row>
    <row r="171" spans="4:27" ht="15.75" customHeight="1" x14ac:dyDescent="0.3">
      <c r="D171"/>
      <c r="E171"/>
      <c r="U171"/>
      <c r="V171"/>
      <c r="W171"/>
      <c r="X171"/>
      <c r="Y171"/>
      <c r="Z171"/>
      <c r="AA171"/>
    </row>
    <row r="172" spans="4:27" ht="15.75" customHeight="1" x14ac:dyDescent="0.3">
      <c r="D172"/>
      <c r="E172"/>
      <c r="U172"/>
      <c r="V172"/>
      <c r="W172"/>
      <c r="X172"/>
      <c r="Y172"/>
      <c r="Z172"/>
      <c r="AA172"/>
    </row>
    <row r="173" spans="4:27" ht="15.75" customHeight="1" x14ac:dyDescent="0.3">
      <c r="D173"/>
      <c r="E173"/>
      <c r="U173"/>
      <c r="V173"/>
      <c r="W173"/>
      <c r="X173"/>
      <c r="Y173"/>
      <c r="Z173"/>
      <c r="AA173"/>
    </row>
    <row r="174" spans="4:27" ht="15.75" customHeight="1" x14ac:dyDescent="0.3">
      <c r="D174"/>
      <c r="E174"/>
      <c r="U174"/>
      <c r="V174"/>
      <c r="W174"/>
      <c r="X174"/>
      <c r="Y174"/>
      <c r="Z174"/>
      <c r="AA174"/>
    </row>
    <row r="175" spans="4:27" ht="15.75" customHeight="1" x14ac:dyDescent="0.3">
      <c r="D175"/>
      <c r="E175"/>
      <c r="U175"/>
      <c r="V175"/>
      <c r="W175"/>
      <c r="X175"/>
      <c r="Y175"/>
      <c r="Z175"/>
      <c r="AA175"/>
    </row>
    <row r="176" spans="4:27" ht="15.75" customHeight="1" x14ac:dyDescent="0.3">
      <c r="D176"/>
      <c r="E176"/>
      <c r="U176"/>
      <c r="V176"/>
      <c r="W176"/>
      <c r="X176"/>
      <c r="Y176"/>
      <c r="Z176"/>
      <c r="AA176"/>
    </row>
    <row r="177" spans="4:27" ht="15.75" customHeight="1" x14ac:dyDescent="0.3">
      <c r="D177"/>
      <c r="E177"/>
      <c r="U177"/>
      <c r="V177"/>
      <c r="W177"/>
      <c r="X177"/>
      <c r="Y177"/>
      <c r="Z177"/>
      <c r="AA177"/>
    </row>
    <row r="178" spans="4:27" ht="15.75" customHeight="1" x14ac:dyDescent="0.3">
      <c r="D178"/>
      <c r="E178"/>
      <c r="U178"/>
      <c r="V178"/>
      <c r="W178"/>
      <c r="X178"/>
      <c r="Y178"/>
      <c r="Z178"/>
      <c r="AA178"/>
    </row>
    <row r="179" spans="4:27" ht="15.75" customHeight="1" x14ac:dyDescent="0.3">
      <c r="D179"/>
      <c r="E179"/>
      <c r="U179"/>
      <c r="V179"/>
      <c r="W179"/>
      <c r="X179"/>
      <c r="Y179"/>
      <c r="Z179"/>
      <c r="AA179"/>
    </row>
    <row r="180" spans="4:27" ht="15.75" customHeight="1" x14ac:dyDescent="0.3">
      <c r="D180"/>
      <c r="E180"/>
      <c r="U180"/>
      <c r="V180"/>
      <c r="W180"/>
      <c r="X180"/>
      <c r="Y180"/>
      <c r="Z180"/>
      <c r="AA180"/>
    </row>
    <row r="181" spans="4:27" ht="15.75" customHeight="1" x14ac:dyDescent="0.3">
      <c r="D181"/>
      <c r="E181"/>
      <c r="U181"/>
      <c r="V181"/>
      <c r="W181"/>
      <c r="X181"/>
      <c r="Y181"/>
      <c r="Z181"/>
      <c r="AA181"/>
    </row>
    <row r="182" spans="4:27" ht="15.75" customHeight="1" x14ac:dyDescent="0.3">
      <c r="D182"/>
      <c r="E182"/>
      <c r="U182"/>
      <c r="V182"/>
      <c r="W182"/>
      <c r="X182"/>
      <c r="Y182"/>
      <c r="Z182"/>
      <c r="AA182"/>
    </row>
    <row r="183" spans="4:27" ht="15.75" customHeight="1" x14ac:dyDescent="0.3">
      <c r="D183"/>
      <c r="E183"/>
      <c r="U183"/>
      <c r="V183"/>
      <c r="W183"/>
      <c r="X183"/>
      <c r="Y183"/>
      <c r="Z183"/>
      <c r="AA183"/>
    </row>
    <row r="184" spans="4:27" ht="15.75" customHeight="1" x14ac:dyDescent="0.3">
      <c r="D184"/>
      <c r="E184"/>
      <c r="U184"/>
      <c r="V184"/>
      <c r="W184"/>
      <c r="X184"/>
      <c r="Y184"/>
      <c r="Z184"/>
      <c r="AA184"/>
    </row>
    <row r="185" spans="4:27" ht="15.75" customHeight="1" x14ac:dyDescent="0.3">
      <c r="D185"/>
      <c r="E185"/>
      <c r="U185"/>
      <c r="V185"/>
      <c r="W185"/>
      <c r="X185"/>
      <c r="Y185"/>
      <c r="Z185"/>
      <c r="AA185"/>
    </row>
    <row r="186" spans="4:27" ht="15.75" customHeight="1" x14ac:dyDescent="0.3">
      <c r="D186"/>
      <c r="E186"/>
      <c r="U186"/>
      <c r="V186"/>
      <c r="W186"/>
      <c r="X186"/>
      <c r="Y186"/>
      <c r="Z186"/>
      <c r="AA186"/>
    </row>
    <row r="187" spans="4:27" ht="15.75" customHeight="1" x14ac:dyDescent="0.3">
      <c r="D187"/>
      <c r="E187"/>
      <c r="U187"/>
      <c r="V187"/>
      <c r="W187"/>
      <c r="X187"/>
      <c r="Y187"/>
      <c r="Z187"/>
      <c r="AA187"/>
    </row>
    <row r="188" spans="4:27" ht="15.75" customHeight="1" x14ac:dyDescent="0.3">
      <c r="D188"/>
      <c r="E188"/>
      <c r="U188"/>
      <c r="V188"/>
      <c r="W188"/>
      <c r="X188"/>
      <c r="Y188"/>
      <c r="Z188"/>
      <c r="AA188"/>
    </row>
    <row r="189" spans="4:27" ht="15.75" customHeight="1" x14ac:dyDescent="0.3">
      <c r="D189"/>
      <c r="E189"/>
      <c r="U189"/>
      <c r="V189"/>
      <c r="W189"/>
      <c r="X189"/>
      <c r="Y189"/>
      <c r="Z189"/>
      <c r="AA189"/>
    </row>
    <row r="190" spans="4:27" ht="15.75" customHeight="1" x14ac:dyDescent="0.3">
      <c r="D190"/>
      <c r="E190"/>
      <c r="U190"/>
      <c r="V190"/>
      <c r="W190"/>
      <c r="X190"/>
      <c r="Y190"/>
      <c r="Z190"/>
      <c r="AA190"/>
    </row>
    <row r="191" spans="4:27" ht="15.75" customHeight="1" x14ac:dyDescent="0.3">
      <c r="D191"/>
      <c r="E191"/>
      <c r="U191"/>
      <c r="V191"/>
      <c r="W191"/>
      <c r="X191"/>
      <c r="Y191"/>
      <c r="Z191"/>
      <c r="AA191"/>
    </row>
    <row r="192" spans="4:27" ht="15.75" customHeight="1" x14ac:dyDescent="0.3">
      <c r="D192"/>
      <c r="E192"/>
      <c r="U192"/>
      <c r="V192"/>
      <c r="W192"/>
      <c r="X192"/>
      <c r="Y192"/>
      <c r="Z192"/>
      <c r="AA192"/>
    </row>
    <row r="193" spans="4:27" ht="15.75" customHeight="1" x14ac:dyDescent="0.3">
      <c r="D193"/>
      <c r="E193"/>
      <c r="U193"/>
      <c r="V193"/>
      <c r="W193"/>
      <c r="X193"/>
      <c r="Y193"/>
      <c r="Z193"/>
      <c r="AA193"/>
    </row>
    <row r="194" spans="4:27" ht="15.75" customHeight="1" x14ac:dyDescent="0.3">
      <c r="D194"/>
      <c r="E194"/>
      <c r="U194"/>
      <c r="V194"/>
      <c r="W194"/>
      <c r="X194"/>
      <c r="Y194"/>
      <c r="Z194"/>
      <c r="AA194"/>
    </row>
    <row r="195" spans="4:27" ht="15.75" customHeight="1" x14ac:dyDescent="0.3">
      <c r="D195"/>
      <c r="E195"/>
      <c r="U195"/>
      <c r="V195"/>
      <c r="W195"/>
      <c r="X195"/>
      <c r="Y195"/>
      <c r="Z195"/>
      <c r="AA195"/>
    </row>
    <row r="196" spans="4:27" ht="15.75" customHeight="1" x14ac:dyDescent="0.3">
      <c r="D196"/>
      <c r="E196"/>
      <c r="U196"/>
      <c r="V196"/>
      <c r="W196"/>
      <c r="X196"/>
      <c r="Y196"/>
      <c r="Z196"/>
      <c r="AA196"/>
    </row>
    <row r="197" spans="4:27" ht="15.75" customHeight="1" x14ac:dyDescent="0.3">
      <c r="D197"/>
      <c r="E197"/>
      <c r="U197"/>
      <c r="V197"/>
      <c r="W197"/>
      <c r="X197"/>
      <c r="Y197"/>
      <c r="Z197"/>
      <c r="AA197"/>
    </row>
    <row r="198" spans="4:27" ht="15.75" customHeight="1" x14ac:dyDescent="0.3">
      <c r="D198"/>
      <c r="E198"/>
      <c r="U198"/>
      <c r="V198"/>
      <c r="W198"/>
      <c r="X198"/>
      <c r="Y198"/>
      <c r="Z198"/>
      <c r="AA198"/>
    </row>
    <row r="199" spans="4:27" ht="15.75" customHeight="1" x14ac:dyDescent="0.3">
      <c r="D199"/>
      <c r="E199"/>
      <c r="U199"/>
      <c r="V199"/>
      <c r="W199"/>
      <c r="X199"/>
      <c r="Y199"/>
      <c r="Z199"/>
      <c r="AA199"/>
    </row>
    <row r="200" spans="4:27" ht="15.75" customHeight="1" x14ac:dyDescent="0.3">
      <c r="D200"/>
      <c r="E200"/>
      <c r="U200"/>
      <c r="V200"/>
      <c r="W200"/>
      <c r="X200"/>
      <c r="Y200"/>
      <c r="Z200"/>
      <c r="AA200"/>
    </row>
    <row r="201" spans="4:27" ht="15.75" customHeight="1" x14ac:dyDescent="0.3">
      <c r="D201"/>
      <c r="E201"/>
      <c r="U201"/>
      <c r="V201"/>
      <c r="W201"/>
      <c r="X201"/>
      <c r="Y201"/>
      <c r="Z201"/>
      <c r="AA201"/>
    </row>
    <row r="202" spans="4:27" ht="15.75" customHeight="1" x14ac:dyDescent="0.3">
      <c r="D202"/>
      <c r="E202"/>
      <c r="U202"/>
      <c r="V202"/>
      <c r="W202"/>
      <c r="X202"/>
      <c r="Y202"/>
      <c r="Z202"/>
      <c r="AA202"/>
    </row>
    <row r="203" spans="4:27" ht="15.75" customHeight="1" x14ac:dyDescent="0.3">
      <c r="D203"/>
      <c r="E203"/>
      <c r="U203"/>
      <c r="V203"/>
      <c r="W203"/>
      <c r="X203"/>
      <c r="Y203"/>
      <c r="Z203"/>
      <c r="AA203"/>
    </row>
    <row r="204" spans="4:27" ht="15.75" customHeight="1" x14ac:dyDescent="0.3">
      <c r="D204"/>
      <c r="E204"/>
      <c r="U204"/>
      <c r="V204"/>
      <c r="W204"/>
      <c r="X204"/>
      <c r="Y204"/>
      <c r="Z204"/>
      <c r="AA204"/>
    </row>
    <row r="205" spans="4:27" ht="15.75" customHeight="1" x14ac:dyDescent="0.3">
      <c r="D205"/>
      <c r="E205"/>
      <c r="U205"/>
      <c r="V205"/>
      <c r="W205"/>
      <c r="X205"/>
      <c r="Y205"/>
      <c r="Z205"/>
      <c r="AA205"/>
    </row>
    <row r="206" spans="4:27" ht="15.75" customHeight="1" x14ac:dyDescent="0.3">
      <c r="D206"/>
      <c r="E206"/>
      <c r="U206"/>
      <c r="V206"/>
      <c r="W206"/>
      <c r="X206"/>
      <c r="Y206"/>
      <c r="Z206"/>
      <c r="AA206"/>
    </row>
    <row r="207" spans="4:27" ht="15.75" customHeight="1" x14ac:dyDescent="0.3">
      <c r="D207"/>
      <c r="E207"/>
      <c r="U207"/>
      <c r="V207"/>
      <c r="W207"/>
      <c r="X207"/>
      <c r="Y207"/>
      <c r="Z207"/>
      <c r="AA207"/>
    </row>
    <row r="208" spans="4:27" ht="15.75" customHeight="1" x14ac:dyDescent="0.3">
      <c r="D208"/>
      <c r="E208"/>
      <c r="U208"/>
      <c r="V208"/>
      <c r="W208"/>
      <c r="X208"/>
      <c r="Y208"/>
      <c r="Z208"/>
      <c r="AA208"/>
    </row>
    <row r="209" spans="4:27" ht="15.75" customHeight="1" x14ac:dyDescent="0.3">
      <c r="D209"/>
      <c r="E209"/>
      <c r="U209"/>
      <c r="V209"/>
      <c r="W209"/>
      <c r="X209"/>
      <c r="Y209"/>
      <c r="Z209"/>
      <c r="AA209"/>
    </row>
    <row r="210" spans="4:27" ht="15.75" customHeight="1" x14ac:dyDescent="0.3">
      <c r="D210"/>
      <c r="E210"/>
      <c r="U210"/>
      <c r="V210"/>
      <c r="W210"/>
      <c r="X210"/>
      <c r="Y210"/>
      <c r="Z210"/>
      <c r="AA210"/>
    </row>
    <row r="211" spans="4:27" ht="15.75" customHeight="1" x14ac:dyDescent="0.3">
      <c r="D211"/>
      <c r="E211"/>
      <c r="U211"/>
      <c r="V211"/>
      <c r="W211"/>
      <c r="X211"/>
      <c r="Y211"/>
      <c r="Z211"/>
      <c r="AA211"/>
    </row>
    <row r="212" spans="4:27" ht="15.75" customHeight="1" x14ac:dyDescent="0.3">
      <c r="D212"/>
      <c r="E212"/>
      <c r="U212"/>
      <c r="V212"/>
      <c r="W212"/>
      <c r="X212"/>
      <c r="Y212"/>
      <c r="Z212"/>
      <c r="AA212"/>
    </row>
    <row r="213" spans="4:27" ht="15.75" customHeight="1" x14ac:dyDescent="0.3">
      <c r="D213"/>
      <c r="E213"/>
      <c r="U213"/>
      <c r="V213"/>
      <c r="W213"/>
      <c r="X213"/>
      <c r="Y213"/>
      <c r="Z213"/>
      <c r="AA213"/>
    </row>
    <row r="214" spans="4:27" ht="15.75" customHeight="1" x14ac:dyDescent="0.3">
      <c r="D214"/>
      <c r="E214"/>
      <c r="U214"/>
      <c r="V214"/>
      <c r="W214"/>
      <c r="X214"/>
      <c r="Y214"/>
      <c r="Z214"/>
      <c r="AA214"/>
    </row>
    <row r="215" spans="4:27" ht="15.75" customHeight="1" x14ac:dyDescent="0.3">
      <c r="D215"/>
      <c r="E215"/>
      <c r="U215"/>
      <c r="V215"/>
      <c r="W215"/>
      <c r="X215"/>
      <c r="Y215"/>
      <c r="Z215"/>
      <c r="AA215"/>
    </row>
    <row r="216" spans="4:27" ht="15.75" customHeight="1" x14ac:dyDescent="0.3">
      <c r="D216"/>
      <c r="E216"/>
      <c r="U216"/>
      <c r="V216"/>
      <c r="W216"/>
      <c r="X216"/>
      <c r="Y216"/>
      <c r="Z216"/>
      <c r="AA216"/>
    </row>
    <row r="217" spans="4:27" ht="15.75" customHeight="1" x14ac:dyDescent="0.3">
      <c r="D217"/>
      <c r="E217"/>
      <c r="U217"/>
      <c r="V217"/>
      <c r="W217"/>
      <c r="X217"/>
      <c r="Y217"/>
      <c r="Z217"/>
      <c r="AA217"/>
    </row>
    <row r="218" spans="4:27" ht="15.75" customHeight="1" x14ac:dyDescent="0.3">
      <c r="D218"/>
      <c r="E218"/>
      <c r="U218"/>
      <c r="V218"/>
      <c r="W218"/>
      <c r="X218"/>
      <c r="Y218"/>
      <c r="Z218"/>
      <c r="AA218"/>
    </row>
    <row r="219" spans="4:27" ht="15.75" customHeight="1" x14ac:dyDescent="0.3">
      <c r="D219"/>
      <c r="E219"/>
      <c r="U219"/>
      <c r="V219"/>
      <c r="W219"/>
      <c r="X219"/>
      <c r="Y219"/>
      <c r="Z219"/>
      <c r="AA219"/>
    </row>
    <row r="220" spans="4:27" ht="15.75" customHeight="1" x14ac:dyDescent="0.3">
      <c r="D220"/>
      <c r="E220"/>
      <c r="U220"/>
      <c r="V220"/>
      <c r="W220"/>
      <c r="X220"/>
      <c r="Y220"/>
      <c r="Z220"/>
      <c r="AA220"/>
    </row>
    <row r="221" spans="4:27" ht="15.75" customHeight="1" x14ac:dyDescent="0.3">
      <c r="D221"/>
      <c r="E221"/>
      <c r="U221"/>
      <c r="V221"/>
      <c r="W221"/>
      <c r="X221"/>
      <c r="Y221"/>
      <c r="Z221"/>
      <c r="AA221"/>
    </row>
    <row r="222" spans="4:27" ht="15.75" customHeight="1" x14ac:dyDescent="0.3">
      <c r="D222"/>
      <c r="E222"/>
      <c r="U222"/>
      <c r="V222"/>
      <c r="W222"/>
      <c r="X222"/>
      <c r="Y222"/>
      <c r="Z222"/>
      <c r="AA222"/>
    </row>
    <row r="223" spans="4:27" ht="15.75" customHeight="1" x14ac:dyDescent="0.3">
      <c r="D223"/>
      <c r="E223"/>
      <c r="U223"/>
      <c r="V223"/>
      <c r="W223"/>
      <c r="X223"/>
      <c r="Y223"/>
      <c r="Z223"/>
      <c r="AA223"/>
    </row>
    <row r="224" spans="4:27" ht="15.75" customHeight="1" x14ac:dyDescent="0.3">
      <c r="D224"/>
      <c r="E224"/>
      <c r="U224"/>
      <c r="V224"/>
      <c r="W224"/>
      <c r="X224"/>
      <c r="Y224"/>
      <c r="Z224"/>
      <c r="AA224"/>
    </row>
    <row r="225" spans="4:27" ht="15.75" customHeight="1" x14ac:dyDescent="0.3">
      <c r="D225"/>
      <c r="E225"/>
      <c r="U225"/>
      <c r="V225"/>
      <c r="W225"/>
      <c r="X225"/>
      <c r="Y225"/>
      <c r="Z225"/>
      <c r="AA225"/>
    </row>
    <row r="226" spans="4:27" ht="15.75" customHeight="1" x14ac:dyDescent="0.3">
      <c r="D226"/>
      <c r="E226"/>
      <c r="U226"/>
      <c r="V226"/>
      <c r="W226"/>
      <c r="X226"/>
      <c r="Y226"/>
      <c r="Z226"/>
      <c r="AA226"/>
    </row>
    <row r="227" spans="4:27" ht="15.75" customHeight="1" x14ac:dyDescent="0.3">
      <c r="D227"/>
      <c r="E227"/>
      <c r="U227"/>
      <c r="V227"/>
      <c r="W227"/>
      <c r="X227"/>
      <c r="Y227"/>
      <c r="Z227"/>
      <c r="AA227"/>
    </row>
    <row r="228" spans="4:27" ht="15.75" customHeight="1" x14ac:dyDescent="0.3">
      <c r="D228"/>
      <c r="E228"/>
      <c r="U228"/>
      <c r="V228"/>
      <c r="W228"/>
      <c r="X228"/>
      <c r="Y228"/>
      <c r="Z228"/>
      <c r="AA228"/>
    </row>
    <row r="229" spans="4:27" ht="15.75" customHeight="1" x14ac:dyDescent="0.3">
      <c r="D229"/>
      <c r="E229"/>
      <c r="U229"/>
      <c r="V229"/>
      <c r="W229"/>
      <c r="X229"/>
      <c r="Y229"/>
      <c r="Z229"/>
      <c r="AA229"/>
    </row>
    <row r="230" spans="4:27" ht="15.75" customHeight="1" x14ac:dyDescent="0.3">
      <c r="D230"/>
      <c r="E230"/>
      <c r="U230"/>
      <c r="V230"/>
      <c r="W230"/>
      <c r="X230"/>
      <c r="Y230"/>
      <c r="Z230"/>
      <c r="AA230"/>
    </row>
    <row r="231" spans="4:27" ht="15.75" customHeight="1" x14ac:dyDescent="0.3">
      <c r="D231"/>
      <c r="E231"/>
      <c r="U231"/>
      <c r="V231"/>
      <c r="W231"/>
      <c r="X231"/>
      <c r="Y231"/>
      <c r="Z231"/>
      <c r="AA231"/>
    </row>
    <row r="232" spans="4:27" ht="15.75" customHeight="1" x14ac:dyDescent="0.3">
      <c r="D232"/>
      <c r="E232"/>
      <c r="U232"/>
      <c r="V232"/>
      <c r="W232"/>
      <c r="X232"/>
      <c r="Y232"/>
      <c r="Z232"/>
      <c r="AA232"/>
    </row>
    <row r="233" spans="4:27" ht="15.75" customHeight="1" x14ac:dyDescent="0.3">
      <c r="D233"/>
      <c r="E233"/>
      <c r="U233"/>
      <c r="V233"/>
      <c r="W233"/>
      <c r="X233"/>
      <c r="Y233"/>
      <c r="Z233"/>
      <c r="AA233"/>
    </row>
    <row r="234" spans="4:27" ht="15.75" customHeight="1" x14ac:dyDescent="0.3">
      <c r="D234"/>
      <c r="E234"/>
      <c r="U234"/>
      <c r="V234"/>
      <c r="W234"/>
      <c r="X234"/>
      <c r="Y234"/>
      <c r="Z234"/>
      <c r="AA234"/>
    </row>
    <row r="235" spans="4:27" ht="15.75" customHeight="1" x14ac:dyDescent="0.3">
      <c r="D235"/>
      <c r="E235"/>
      <c r="U235"/>
      <c r="V235"/>
      <c r="W235"/>
      <c r="X235"/>
      <c r="Y235"/>
      <c r="Z235"/>
      <c r="AA235"/>
    </row>
    <row r="236" spans="4:27" ht="15.75" customHeight="1" x14ac:dyDescent="0.3">
      <c r="D236"/>
      <c r="E236"/>
      <c r="U236"/>
      <c r="V236"/>
      <c r="W236"/>
      <c r="X236"/>
      <c r="Y236"/>
      <c r="Z236"/>
      <c r="AA236"/>
    </row>
    <row r="237" spans="4:27" ht="15.75" customHeight="1" x14ac:dyDescent="0.3">
      <c r="D237"/>
      <c r="E237"/>
      <c r="U237"/>
      <c r="V237"/>
      <c r="W237"/>
      <c r="X237"/>
      <c r="Y237"/>
      <c r="Z237"/>
      <c r="AA237"/>
    </row>
    <row r="238" spans="4:27" ht="15.75" customHeight="1" x14ac:dyDescent="0.3">
      <c r="D238"/>
      <c r="E238"/>
      <c r="U238"/>
      <c r="V238"/>
      <c r="W238"/>
      <c r="X238"/>
      <c r="Y238"/>
      <c r="Z238"/>
      <c r="AA238"/>
    </row>
    <row r="239" spans="4:27" ht="15.75" customHeight="1" x14ac:dyDescent="0.3">
      <c r="D239"/>
      <c r="E239"/>
      <c r="U239"/>
      <c r="V239"/>
      <c r="W239"/>
      <c r="X239"/>
      <c r="Y239"/>
      <c r="Z239"/>
      <c r="AA239"/>
    </row>
    <row r="240" spans="4:27" ht="15.75" customHeight="1" x14ac:dyDescent="0.3">
      <c r="D240"/>
      <c r="E240"/>
      <c r="U240"/>
      <c r="V240"/>
      <c r="W240"/>
      <c r="X240"/>
      <c r="Y240"/>
      <c r="Z240"/>
      <c r="AA240"/>
    </row>
    <row r="241" spans="4:27" ht="15.75" customHeight="1" x14ac:dyDescent="0.3">
      <c r="D241"/>
      <c r="E241"/>
      <c r="U241"/>
      <c r="V241"/>
      <c r="W241"/>
      <c r="X241"/>
      <c r="Y241"/>
      <c r="Z241"/>
      <c r="AA241"/>
    </row>
    <row r="242" spans="4:27" ht="15.75" customHeight="1" x14ac:dyDescent="0.3">
      <c r="D242"/>
      <c r="E242"/>
      <c r="U242"/>
      <c r="V242"/>
      <c r="W242"/>
      <c r="X242"/>
      <c r="Y242"/>
      <c r="Z242"/>
      <c r="AA242"/>
    </row>
    <row r="243" spans="4:27" ht="15.75" customHeight="1" x14ac:dyDescent="0.3">
      <c r="D243"/>
      <c r="E243"/>
      <c r="U243"/>
      <c r="V243"/>
      <c r="W243"/>
      <c r="X243"/>
      <c r="Y243"/>
      <c r="Z243"/>
      <c r="AA243"/>
    </row>
    <row r="244" spans="4:27" ht="15.75" customHeight="1" x14ac:dyDescent="0.3">
      <c r="D244"/>
      <c r="E244"/>
      <c r="U244"/>
      <c r="V244"/>
      <c r="W244"/>
      <c r="X244"/>
      <c r="Y244"/>
      <c r="Z244"/>
      <c r="AA244"/>
    </row>
    <row r="245" spans="4:27" ht="15.75" customHeight="1" x14ac:dyDescent="0.3">
      <c r="D245"/>
      <c r="E245"/>
      <c r="U245"/>
      <c r="V245"/>
      <c r="W245"/>
      <c r="X245"/>
      <c r="Y245"/>
      <c r="Z245"/>
      <c r="AA245"/>
    </row>
    <row r="246" spans="4:27" ht="15.75" customHeight="1" x14ac:dyDescent="0.3">
      <c r="D246"/>
      <c r="E246"/>
      <c r="U246"/>
      <c r="V246"/>
      <c r="W246"/>
      <c r="X246"/>
      <c r="Y246"/>
      <c r="Z246"/>
      <c r="AA246"/>
    </row>
    <row r="247" spans="4:27" ht="15.75" customHeight="1" x14ac:dyDescent="0.3">
      <c r="D247"/>
      <c r="E247"/>
      <c r="U247"/>
      <c r="V247"/>
      <c r="W247"/>
      <c r="X247"/>
      <c r="Y247"/>
      <c r="Z247"/>
      <c r="AA247"/>
    </row>
    <row r="248" spans="4:27" ht="15.75" customHeight="1" x14ac:dyDescent="0.3">
      <c r="D248"/>
      <c r="E248"/>
      <c r="U248"/>
      <c r="V248"/>
      <c r="W248"/>
      <c r="X248"/>
      <c r="Y248"/>
      <c r="Z248"/>
      <c r="AA248"/>
    </row>
    <row r="249" spans="4:27" ht="15.75" customHeight="1" x14ac:dyDescent="0.3">
      <c r="D249"/>
      <c r="E249"/>
      <c r="U249"/>
      <c r="V249"/>
      <c r="W249"/>
      <c r="X249"/>
      <c r="Y249"/>
      <c r="Z249"/>
      <c r="AA249"/>
    </row>
    <row r="250" spans="4:27" ht="15.75" customHeight="1" x14ac:dyDescent="0.3">
      <c r="D250"/>
      <c r="E250"/>
      <c r="U250"/>
      <c r="V250"/>
      <c r="W250"/>
      <c r="X250"/>
      <c r="Y250"/>
      <c r="Z250"/>
      <c r="AA250"/>
    </row>
    <row r="251" spans="4:27" ht="15.75" customHeight="1" x14ac:dyDescent="0.3">
      <c r="D251"/>
      <c r="E251"/>
      <c r="U251"/>
      <c r="V251"/>
      <c r="W251"/>
      <c r="X251"/>
      <c r="Y251"/>
      <c r="Z251"/>
      <c r="AA251"/>
    </row>
    <row r="252" spans="4:27" ht="15.75" customHeight="1" x14ac:dyDescent="0.3">
      <c r="D252"/>
      <c r="E252"/>
      <c r="U252"/>
      <c r="V252"/>
      <c r="W252"/>
      <c r="X252"/>
      <c r="Y252"/>
      <c r="Z252"/>
      <c r="AA252"/>
    </row>
    <row r="253" spans="4:27" ht="15.75" customHeight="1" x14ac:dyDescent="0.3">
      <c r="D253"/>
      <c r="E253"/>
      <c r="U253"/>
      <c r="V253"/>
      <c r="W253"/>
      <c r="X253"/>
      <c r="Y253"/>
      <c r="Z253"/>
      <c r="AA253"/>
    </row>
    <row r="254" spans="4:27" ht="15.75" customHeight="1" x14ac:dyDescent="0.3">
      <c r="D254"/>
      <c r="E254"/>
      <c r="U254"/>
      <c r="V254"/>
      <c r="W254"/>
      <c r="X254"/>
      <c r="Y254"/>
      <c r="Z254"/>
      <c r="AA254"/>
    </row>
    <row r="255" spans="4:27" ht="15.75" customHeight="1" x14ac:dyDescent="0.3">
      <c r="D255"/>
      <c r="E255"/>
      <c r="U255"/>
      <c r="V255"/>
      <c r="W255"/>
      <c r="X255"/>
      <c r="Y255"/>
      <c r="Z255"/>
      <c r="AA255"/>
    </row>
    <row r="256" spans="4:27" ht="15.75" customHeight="1" x14ac:dyDescent="0.3">
      <c r="D256"/>
      <c r="E256"/>
      <c r="U256"/>
      <c r="V256"/>
      <c r="W256"/>
      <c r="X256"/>
      <c r="Y256"/>
      <c r="Z256"/>
      <c r="AA256"/>
    </row>
    <row r="257" spans="4:27" ht="15.75" customHeight="1" x14ac:dyDescent="0.3">
      <c r="D257"/>
      <c r="E257"/>
      <c r="U257"/>
      <c r="V257"/>
      <c r="W257"/>
      <c r="X257"/>
      <c r="Y257"/>
      <c r="Z257"/>
      <c r="AA257"/>
    </row>
    <row r="258" spans="4:27" ht="15.75" customHeight="1" x14ac:dyDescent="0.3">
      <c r="D258"/>
      <c r="E258"/>
      <c r="U258"/>
      <c r="V258"/>
      <c r="W258"/>
      <c r="X258"/>
      <c r="Y258"/>
      <c r="Z258"/>
      <c r="AA258"/>
    </row>
    <row r="259" spans="4:27" ht="15.75" customHeight="1" x14ac:dyDescent="0.3">
      <c r="D259"/>
      <c r="E259"/>
      <c r="U259"/>
      <c r="V259"/>
      <c r="W259"/>
      <c r="X259"/>
      <c r="Y259"/>
      <c r="Z259"/>
      <c r="AA259"/>
    </row>
    <row r="260" spans="4:27" ht="15.75" customHeight="1" x14ac:dyDescent="0.3">
      <c r="D260"/>
      <c r="E260"/>
      <c r="U260"/>
      <c r="V260"/>
      <c r="W260"/>
      <c r="X260"/>
      <c r="Y260"/>
      <c r="Z260"/>
      <c r="AA260"/>
    </row>
    <row r="261" spans="4:27" ht="15.75" customHeight="1" x14ac:dyDescent="0.3">
      <c r="D261"/>
      <c r="E261"/>
      <c r="U261"/>
      <c r="V261"/>
      <c r="W261"/>
      <c r="X261"/>
      <c r="Y261"/>
      <c r="Z261"/>
      <c r="AA261"/>
    </row>
    <row r="262" spans="4:27" ht="15.75" customHeight="1" x14ac:dyDescent="0.3">
      <c r="D262"/>
      <c r="E262"/>
      <c r="U262"/>
      <c r="V262"/>
      <c r="W262"/>
      <c r="X262"/>
      <c r="Y262"/>
      <c r="Z262"/>
      <c r="AA262"/>
    </row>
    <row r="263" spans="4:27" ht="15.75" customHeight="1" x14ac:dyDescent="0.3">
      <c r="D263"/>
      <c r="E263"/>
      <c r="U263"/>
      <c r="V263"/>
      <c r="W263"/>
      <c r="X263"/>
      <c r="Y263"/>
      <c r="Z263"/>
      <c r="AA263"/>
    </row>
    <row r="264" spans="4:27" ht="15.75" customHeight="1" x14ac:dyDescent="0.3">
      <c r="D264"/>
      <c r="E264"/>
      <c r="U264"/>
      <c r="V264"/>
      <c r="W264"/>
      <c r="X264"/>
      <c r="Y264"/>
      <c r="Z264"/>
      <c r="AA264"/>
    </row>
    <row r="265" spans="4:27" ht="15.75" customHeight="1" x14ac:dyDescent="0.3">
      <c r="D265"/>
      <c r="E265"/>
    </row>
    <row r="266" spans="4:27" ht="15.75" customHeight="1" x14ac:dyDescent="0.3">
      <c r="D266"/>
      <c r="E266"/>
    </row>
    <row r="267" spans="4:27" ht="15.75" customHeight="1" x14ac:dyDescent="0.3">
      <c r="D267"/>
      <c r="E267"/>
    </row>
    <row r="268" spans="4:27" ht="15.75" customHeight="1" x14ac:dyDescent="0.3">
      <c r="D268"/>
      <c r="E268"/>
    </row>
    <row r="269" spans="4:27" ht="15.75" customHeight="1" x14ac:dyDescent="0.3">
      <c r="D269"/>
      <c r="E269"/>
    </row>
    <row r="270" spans="4:27" ht="15.75" customHeight="1" x14ac:dyDescent="0.3">
      <c r="D270"/>
      <c r="E270"/>
      <c r="U270"/>
      <c r="V270"/>
      <c r="W270"/>
      <c r="X270"/>
      <c r="Y270"/>
      <c r="Z270"/>
      <c r="AA270"/>
    </row>
    <row r="271" spans="4:27" ht="15.75" customHeight="1" x14ac:dyDescent="0.3">
      <c r="D271"/>
      <c r="E271"/>
      <c r="U271"/>
      <c r="V271"/>
      <c r="W271"/>
      <c r="X271"/>
      <c r="Y271"/>
      <c r="Z271"/>
      <c r="AA271"/>
    </row>
    <row r="272" spans="4:27" ht="15.75" customHeight="1" x14ac:dyDescent="0.3">
      <c r="D272"/>
      <c r="E272"/>
      <c r="U272"/>
      <c r="V272"/>
      <c r="W272"/>
      <c r="X272"/>
      <c r="Y272"/>
      <c r="Z272"/>
      <c r="AA272"/>
    </row>
    <row r="273" spans="4:27" ht="15.75" customHeight="1" x14ac:dyDescent="0.3">
      <c r="D273"/>
      <c r="E273"/>
      <c r="U273"/>
      <c r="V273"/>
      <c r="W273"/>
      <c r="X273"/>
      <c r="Y273"/>
      <c r="Z273"/>
      <c r="AA273"/>
    </row>
    <row r="274" spans="4:27" ht="15.75" customHeight="1" x14ac:dyDescent="0.3">
      <c r="D274"/>
      <c r="E274"/>
      <c r="U274"/>
      <c r="V274"/>
      <c r="W274"/>
      <c r="X274"/>
      <c r="Y274"/>
      <c r="Z274"/>
      <c r="AA274"/>
    </row>
    <row r="275" spans="4:27" ht="15.75" customHeight="1" x14ac:dyDescent="0.3">
      <c r="D275"/>
      <c r="E275"/>
      <c r="U275"/>
      <c r="V275"/>
      <c r="W275"/>
      <c r="X275"/>
      <c r="Y275"/>
      <c r="Z275"/>
      <c r="AA275"/>
    </row>
    <row r="276" spans="4:27" ht="15.75" customHeight="1" x14ac:dyDescent="0.3">
      <c r="D276"/>
      <c r="E276"/>
      <c r="U276"/>
      <c r="V276"/>
      <c r="W276"/>
      <c r="X276"/>
      <c r="Y276"/>
      <c r="Z276"/>
      <c r="AA276"/>
    </row>
    <row r="277" spans="4:27" ht="15.75" customHeight="1" x14ac:dyDescent="0.3">
      <c r="D277"/>
      <c r="E277"/>
      <c r="U277"/>
      <c r="V277"/>
      <c r="W277"/>
      <c r="X277"/>
      <c r="Y277"/>
      <c r="Z277"/>
      <c r="AA277"/>
    </row>
    <row r="278" spans="4:27" ht="15.75" customHeight="1" x14ac:dyDescent="0.3">
      <c r="D278"/>
      <c r="E278"/>
      <c r="U278"/>
      <c r="V278"/>
      <c r="W278"/>
      <c r="X278"/>
      <c r="Y278"/>
      <c r="Z278"/>
      <c r="AA278"/>
    </row>
    <row r="279" spans="4:27" ht="15.75" customHeight="1" x14ac:dyDescent="0.3">
      <c r="D279"/>
      <c r="E279"/>
      <c r="U279"/>
      <c r="V279"/>
      <c r="W279"/>
      <c r="X279"/>
      <c r="Y279"/>
      <c r="Z279"/>
      <c r="AA279"/>
    </row>
    <row r="280" spans="4:27" ht="15.75" customHeight="1" x14ac:dyDescent="0.3">
      <c r="D280"/>
      <c r="E280"/>
      <c r="U280"/>
      <c r="V280"/>
      <c r="W280"/>
      <c r="X280"/>
      <c r="Y280"/>
      <c r="Z280"/>
      <c r="AA280"/>
    </row>
    <row r="281" spans="4:27" ht="15.75" customHeight="1" x14ac:dyDescent="0.3">
      <c r="D281"/>
      <c r="E281"/>
      <c r="U281"/>
      <c r="V281"/>
      <c r="W281"/>
      <c r="X281"/>
      <c r="Y281"/>
      <c r="Z281"/>
      <c r="AA281"/>
    </row>
    <row r="282" spans="4:27" ht="15.75" customHeight="1" x14ac:dyDescent="0.3">
      <c r="D282"/>
      <c r="E282"/>
      <c r="U282"/>
      <c r="V282"/>
      <c r="W282"/>
      <c r="X282"/>
      <c r="Y282"/>
      <c r="Z282"/>
      <c r="AA282"/>
    </row>
    <row r="283" spans="4:27" ht="15.75" customHeight="1" x14ac:dyDescent="0.3">
      <c r="D283"/>
      <c r="E283"/>
      <c r="U283"/>
      <c r="V283"/>
      <c r="W283"/>
      <c r="X283"/>
      <c r="Y283"/>
      <c r="Z283"/>
      <c r="AA283"/>
    </row>
    <row r="284" spans="4:27" ht="15.75" customHeight="1" x14ac:dyDescent="0.3">
      <c r="D284"/>
      <c r="E284"/>
      <c r="U284"/>
      <c r="V284"/>
      <c r="W284"/>
      <c r="X284"/>
      <c r="Y284"/>
      <c r="Z284"/>
      <c r="AA284"/>
    </row>
    <row r="285" spans="4:27" ht="15.75" customHeight="1" x14ac:dyDescent="0.3">
      <c r="D285"/>
      <c r="E285"/>
      <c r="U285"/>
      <c r="V285"/>
      <c r="W285"/>
      <c r="X285"/>
      <c r="Y285"/>
      <c r="Z285"/>
      <c r="AA285"/>
    </row>
    <row r="286" spans="4:27" ht="15.75" customHeight="1" x14ac:dyDescent="0.3">
      <c r="D286"/>
      <c r="E286"/>
      <c r="U286"/>
      <c r="V286"/>
      <c r="W286"/>
      <c r="X286"/>
      <c r="Y286"/>
      <c r="Z286"/>
      <c r="AA286"/>
    </row>
    <row r="287" spans="4:27" ht="15.75" customHeight="1" x14ac:dyDescent="0.3">
      <c r="D287"/>
      <c r="E287"/>
      <c r="U287"/>
      <c r="V287"/>
      <c r="W287"/>
      <c r="X287"/>
      <c r="Y287"/>
      <c r="Z287"/>
      <c r="AA287"/>
    </row>
    <row r="298" spans="4:27" ht="15.75" customHeight="1" x14ac:dyDescent="0.3">
      <c r="D298"/>
      <c r="E298"/>
      <c r="F298"/>
      <c r="R298"/>
      <c r="U298"/>
      <c r="V298"/>
      <c r="W298"/>
      <c r="X298"/>
      <c r="Y298"/>
      <c r="Z298"/>
      <c r="AA298"/>
    </row>
    <row r="299" spans="4:27" ht="15.75" customHeight="1" x14ac:dyDescent="0.3">
      <c r="D299"/>
      <c r="E299"/>
      <c r="F299"/>
      <c r="R299"/>
      <c r="U299"/>
      <c r="V299"/>
      <c r="W299"/>
      <c r="X299"/>
      <c r="Y299"/>
      <c r="Z299"/>
      <c r="AA299"/>
    </row>
    <row r="300" spans="4:27" ht="15.75" customHeight="1" x14ac:dyDescent="0.3">
      <c r="D300"/>
      <c r="E300"/>
      <c r="F300"/>
      <c r="R300"/>
      <c r="U300"/>
      <c r="V300"/>
      <c r="W300"/>
      <c r="X300"/>
      <c r="Y300"/>
      <c r="Z300"/>
      <c r="AA300"/>
    </row>
    <row r="301" spans="4:27" ht="15.75" customHeight="1" x14ac:dyDescent="0.3">
      <c r="D301"/>
      <c r="E301"/>
      <c r="F301"/>
      <c r="R301"/>
      <c r="U301"/>
      <c r="V301"/>
      <c r="W301"/>
      <c r="X301"/>
      <c r="Y301"/>
      <c r="Z301"/>
      <c r="AA301"/>
    </row>
    <row r="302" spans="4:27" ht="15.75" customHeight="1" x14ac:dyDescent="0.3">
      <c r="D302"/>
      <c r="E302"/>
      <c r="F302"/>
      <c r="R302"/>
      <c r="U302"/>
      <c r="V302"/>
      <c r="W302"/>
      <c r="X302"/>
      <c r="Y302"/>
      <c r="Z302"/>
      <c r="AA302"/>
    </row>
    <row r="303" spans="4:27" ht="15.75" customHeight="1" x14ac:dyDescent="0.3">
      <c r="D303"/>
      <c r="E303"/>
      <c r="F303"/>
      <c r="R303"/>
      <c r="U303"/>
      <c r="V303"/>
      <c r="W303"/>
      <c r="X303"/>
      <c r="Y303"/>
      <c r="Z303"/>
      <c r="AA303"/>
    </row>
    <row r="304" spans="4:27" ht="15.75" customHeight="1" x14ac:dyDescent="0.3">
      <c r="D304"/>
      <c r="E304"/>
      <c r="F304"/>
      <c r="R304"/>
      <c r="U304"/>
      <c r="V304"/>
      <c r="W304"/>
      <c r="X304"/>
      <c r="Y304"/>
      <c r="Z304"/>
      <c r="AA304"/>
    </row>
    <row r="305" spans="4:27" ht="15.75" customHeight="1" x14ac:dyDescent="0.3">
      <c r="D305"/>
      <c r="E305"/>
      <c r="F305"/>
      <c r="R305"/>
      <c r="U305"/>
      <c r="V305"/>
      <c r="W305"/>
      <c r="X305"/>
      <c r="Y305"/>
      <c r="Z305"/>
      <c r="AA305"/>
    </row>
    <row r="306" spans="4:27" ht="15.75" customHeight="1" x14ac:dyDescent="0.3">
      <c r="D306"/>
      <c r="E306"/>
      <c r="F306"/>
      <c r="R306"/>
      <c r="U306"/>
      <c r="V306"/>
      <c r="W306"/>
      <c r="X306"/>
      <c r="Y306"/>
      <c r="Z306"/>
      <c r="AA306"/>
    </row>
    <row r="307" spans="4:27" ht="15.75" customHeight="1" x14ac:dyDescent="0.3">
      <c r="D307"/>
      <c r="E307"/>
      <c r="F307"/>
      <c r="R307"/>
      <c r="U307"/>
      <c r="V307"/>
      <c r="W307"/>
      <c r="X307"/>
      <c r="Y307"/>
      <c r="Z307"/>
      <c r="AA307"/>
    </row>
  </sheetData>
  <sortState ref="A5:AS69">
    <sortCondition ref="C5:C69"/>
  </sortState>
  <mergeCells count="9">
    <mergeCell ref="AE3:AK3"/>
    <mergeCell ref="A69:D69"/>
    <mergeCell ref="A70:D70"/>
    <mergeCell ref="A71:D71"/>
    <mergeCell ref="A2:D2"/>
    <mergeCell ref="A3:D4"/>
    <mergeCell ref="F3:F4"/>
    <mergeCell ref="G3:Q3"/>
    <mergeCell ref="S3:AB3"/>
  </mergeCells>
  <phoneticPr fontId="0" type="noConversion"/>
  <pageMargins left="0.17" right="0.21" top="0.56999999999999995" bottom="0.31" header="0.5" footer="0.28000000000000003"/>
  <pageSetup paperSize="9" scale="50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257"/>
  <sheetViews>
    <sheetView zoomScaleNormal="100" workbookViewId="0">
      <selection activeCell="I10" sqref="I10"/>
    </sheetView>
  </sheetViews>
  <sheetFormatPr defaultRowHeight="12.5" x14ac:dyDescent="0.25"/>
  <cols>
    <col min="2" max="2" width="0" hidden="1" customWidth="1"/>
    <col min="4" max="4" width="40" style="49" customWidth="1"/>
    <col min="5" max="5" width="6.453125" style="49" hidden="1" customWidth="1"/>
    <col min="6" max="6" width="6.453125" style="49" customWidth="1"/>
    <col min="7" max="7" width="6.81640625" style="38" customWidth="1"/>
    <col min="8" max="8" width="16.1796875" bestFit="1" customWidth="1"/>
    <col min="9" max="9" width="13.1796875" bestFit="1" customWidth="1"/>
    <col min="10" max="10" width="14.81640625" bestFit="1" customWidth="1"/>
    <col min="11" max="11" width="15.453125" bestFit="1" customWidth="1"/>
    <col min="12" max="12" width="14.81640625" bestFit="1" customWidth="1"/>
    <col min="13" max="13" width="14.453125" bestFit="1" customWidth="1"/>
    <col min="14" max="15" width="15.453125" bestFit="1" customWidth="1"/>
    <col min="16" max="16" width="15.453125" customWidth="1"/>
    <col min="17" max="17" width="13.453125" bestFit="1" customWidth="1"/>
    <col min="18" max="18" width="15.81640625" customWidth="1"/>
    <col min="19" max="19" width="4.1796875" style="50" customWidth="1"/>
    <col min="20" max="20" width="16.54296875" customWidth="1"/>
    <col min="21" max="21" width="14.81640625" customWidth="1"/>
    <col min="22" max="28" width="14.81640625" style="45" customWidth="1"/>
    <col min="29" max="29" width="17.1796875" customWidth="1"/>
    <col min="30" max="30" width="15.453125" customWidth="1"/>
    <col min="31" max="31" width="3.453125" customWidth="1"/>
    <col min="32" max="32" width="17.54296875" bestFit="1" customWidth="1"/>
    <col min="33" max="35" width="16.1796875" customWidth="1"/>
    <col min="36" max="36" width="17.1796875" customWidth="1"/>
    <col min="37" max="37" width="16.1796875" customWidth="1"/>
    <col min="38" max="38" width="17.81640625" customWidth="1"/>
    <col min="39" max="39" width="15.54296875" customWidth="1"/>
    <col min="40" max="40" width="17.1796875" customWidth="1"/>
    <col min="41" max="41" width="12" customWidth="1"/>
  </cols>
  <sheetData>
    <row r="1" spans="1:144" s="45" customFormat="1" x14ac:dyDescent="0.25">
      <c r="D1" s="62"/>
      <c r="E1" s="62"/>
      <c r="F1" s="62"/>
      <c r="G1" s="71"/>
      <c r="S1" s="50"/>
    </row>
    <row r="2" spans="1:144" s="32" customFormat="1" ht="15.5" x14ac:dyDescent="0.25">
      <c r="A2" s="184"/>
      <c r="B2" s="184"/>
      <c r="C2" s="184"/>
      <c r="D2" s="184"/>
      <c r="E2" s="90"/>
      <c r="F2" s="145"/>
      <c r="G2" s="53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spans="1:144" s="4" customFormat="1" ht="22.5" customHeight="1" x14ac:dyDescent="0.3">
      <c r="A3" s="191" t="s">
        <v>339</v>
      </c>
      <c r="B3" s="192"/>
      <c r="C3" s="192"/>
      <c r="D3" s="192"/>
      <c r="E3" s="91"/>
      <c r="F3" s="144"/>
      <c r="G3" s="205"/>
      <c r="H3" s="186" t="s">
        <v>237</v>
      </c>
      <c r="I3" s="187"/>
      <c r="J3" s="187"/>
      <c r="K3" s="187"/>
      <c r="L3" s="187"/>
      <c r="M3" s="187"/>
      <c r="N3" s="187"/>
      <c r="O3" s="187"/>
      <c r="P3" s="187"/>
      <c r="Q3" s="187"/>
      <c r="R3" s="188"/>
      <c r="S3" s="23"/>
      <c r="T3" s="186" t="s">
        <v>242</v>
      </c>
      <c r="U3" s="189"/>
      <c r="V3" s="189"/>
      <c r="W3" s="189"/>
      <c r="X3" s="189"/>
      <c r="Y3" s="189"/>
      <c r="Z3" s="189"/>
      <c r="AA3" s="189"/>
      <c r="AB3" s="189"/>
      <c r="AC3" s="190"/>
      <c r="AD3" s="58"/>
      <c r="AE3" s="2"/>
      <c r="AF3" s="181" t="s">
        <v>253</v>
      </c>
      <c r="AG3" s="182"/>
      <c r="AH3" s="182"/>
      <c r="AI3" s="182"/>
      <c r="AJ3" s="182"/>
      <c r="AK3" s="182"/>
      <c r="AL3" s="183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4" s="4" customFormat="1" ht="87.75" customHeight="1" x14ac:dyDescent="0.25">
      <c r="A4" s="193"/>
      <c r="B4" s="194"/>
      <c r="C4" s="194"/>
      <c r="D4" s="194"/>
      <c r="E4" s="63" t="str">
        <f t="shared" ref="E4:E18" si="0">IF(G4="Y",1," ")</f>
        <v xml:space="preserve"> </v>
      </c>
      <c r="F4" s="63"/>
      <c r="G4" s="206"/>
      <c r="H4" s="17" t="s">
        <v>230</v>
      </c>
      <c r="I4" s="15" t="s">
        <v>231</v>
      </c>
      <c r="J4" s="15" t="s">
        <v>232</v>
      </c>
      <c r="K4" s="15" t="s">
        <v>233</v>
      </c>
      <c r="L4" s="42" t="s">
        <v>245</v>
      </c>
      <c r="M4" s="15" t="s">
        <v>234</v>
      </c>
      <c r="N4" s="15" t="s">
        <v>0</v>
      </c>
      <c r="O4" s="15" t="s">
        <v>235</v>
      </c>
      <c r="P4" s="15" t="s">
        <v>236</v>
      </c>
      <c r="Q4" s="22" t="s">
        <v>268</v>
      </c>
      <c r="R4" s="56" t="s">
        <v>1</v>
      </c>
      <c r="S4" s="24"/>
      <c r="T4" s="15" t="s">
        <v>238</v>
      </c>
      <c r="U4" s="33" t="s">
        <v>239</v>
      </c>
      <c r="V4" s="55" t="s">
        <v>286</v>
      </c>
      <c r="W4" s="55" t="s">
        <v>287</v>
      </c>
      <c r="X4" s="16" t="s">
        <v>2</v>
      </c>
      <c r="Y4" s="16" t="s">
        <v>240</v>
      </c>
      <c r="Z4" s="16" t="s">
        <v>288</v>
      </c>
      <c r="AA4" s="55" t="s">
        <v>289</v>
      </c>
      <c r="AB4" s="16" t="s">
        <v>241</v>
      </c>
      <c r="AC4" s="56" t="s">
        <v>244</v>
      </c>
      <c r="AD4" s="57" t="s">
        <v>243</v>
      </c>
      <c r="AE4" s="2"/>
      <c r="AF4" s="15" t="s">
        <v>246</v>
      </c>
      <c r="AG4" s="15" t="s">
        <v>247</v>
      </c>
      <c r="AH4" s="15" t="s">
        <v>248</v>
      </c>
      <c r="AI4" s="15" t="s">
        <v>249</v>
      </c>
      <c r="AJ4" s="58" t="s">
        <v>252</v>
      </c>
      <c r="AK4" s="33" t="s">
        <v>250</v>
      </c>
      <c r="AL4" s="58" t="s">
        <v>251</v>
      </c>
      <c r="AM4" s="2"/>
      <c r="AN4" s="48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4" ht="18.75" customHeight="1" x14ac:dyDescent="0.3">
      <c r="A5" s="3">
        <v>1</v>
      </c>
      <c r="B5" s="41" t="s">
        <v>303</v>
      </c>
      <c r="C5" s="41">
        <v>9298</v>
      </c>
      <c r="D5" s="63" t="s">
        <v>35</v>
      </c>
      <c r="E5" s="128">
        <f t="shared" si="0"/>
        <v>1</v>
      </c>
      <c r="F5" s="128"/>
      <c r="G5" s="64" t="s">
        <v>342</v>
      </c>
      <c r="H5" s="72">
        <v>62693</v>
      </c>
      <c r="I5" s="64">
        <v>0</v>
      </c>
      <c r="J5" s="64">
        <v>95199</v>
      </c>
      <c r="K5" s="64"/>
      <c r="L5" s="64">
        <v>0</v>
      </c>
      <c r="M5" s="64">
        <v>0</v>
      </c>
      <c r="N5" s="64">
        <v>17669</v>
      </c>
      <c r="O5" s="64">
        <v>19253</v>
      </c>
      <c r="P5" s="64">
        <v>869</v>
      </c>
      <c r="Q5" s="64">
        <v>0</v>
      </c>
      <c r="R5" s="65">
        <f t="shared" ref="R5:R14" si="1">SUM(H5:Q5)</f>
        <v>195683</v>
      </c>
      <c r="S5" s="9"/>
      <c r="T5" s="64">
        <v>66878</v>
      </c>
      <c r="U5" s="64">
        <v>2515</v>
      </c>
      <c r="V5" s="64">
        <v>0</v>
      </c>
      <c r="W5" s="64"/>
      <c r="X5" s="64">
        <v>32168</v>
      </c>
      <c r="Y5" s="64">
        <v>52629</v>
      </c>
      <c r="Z5" s="64">
        <v>0</v>
      </c>
      <c r="AA5" s="64">
        <v>0</v>
      </c>
      <c r="AB5" s="64">
        <v>0</v>
      </c>
      <c r="AC5" s="83">
        <f t="shared" ref="AC5:AC14" si="2">SUM(T5:AB5)</f>
        <v>154190</v>
      </c>
      <c r="AD5" s="51">
        <f t="shared" ref="AD5:AD15" si="3">+R5-AC5</f>
        <v>41493</v>
      </c>
      <c r="AE5" s="39"/>
      <c r="AF5" s="64">
        <v>547322</v>
      </c>
      <c r="AG5" s="64">
        <v>7018</v>
      </c>
      <c r="AH5" s="64">
        <v>588164</v>
      </c>
      <c r="AI5" s="64">
        <v>0</v>
      </c>
      <c r="AJ5" s="60">
        <f t="shared" ref="AJ5:AJ14" si="4">SUM(AF5:AI5)</f>
        <v>1142504</v>
      </c>
      <c r="AK5" s="64">
        <v>0</v>
      </c>
      <c r="AL5" s="60">
        <f t="shared" ref="AL5:AL14" si="5">+AJ5-AK5</f>
        <v>1142504</v>
      </c>
      <c r="AM5" s="39"/>
      <c r="AN5" s="84"/>
      <c r="AO5" s="39"/>
      <c r="AX5" s="19"/>
    </row>
    <row r="6" spans="1:144" ht="18.75" customHeight="1" x14ac:dyDescent="0.3">
      <c r="A6" s="3">
        <f t="shared" ref="A6:A14" si="6">+A5+1</f>
        <v>2</v>
      </c>
      <c r="B6" s="41" t="s">
        <v>303</v>
      </c>
      <c r="C6" s="41">
        <v>9797</v>
      </c>
      <c r="D6" s="63" t="s">
        <v>15</v>
      </c>
      <c r="E6" s="128" t="str">
        <f t="shared" si="0"/>
        <v xml:space="preserve"> </v>
      </c>
      <c r="F6" s="128"/>
      <c r="G6" s="64" t="s">
        <v>305</v>
      </c>
      <c r="H6" s="72">
        <v>36470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>
        <v>660</v>
      </c>
      <c r="O6" s="64">
        <v>13118</v>
      </c>
      <c r="P6" s="64">
        <v>0</v>
      </c>
      <c r="Q6" s="64">
        <v>1430</v>
      </c>
      <c r="R6" s="65">
        <f t="shared" si="1"/>
        <v>51678</v>
      </c>
      <c r="S6" s="10"/>
      <c r="T6" s="64">
        <v>7220</v>
      </c>
      <c r="U6" s="64">
        <v>0</v>
      </c>
      <c r="V6" s="64">
        <v>0</v>
      </c>
      <c r="W6" s="64">
        <v>4208</v>
      </c>
      <c r="X6" s="64">
        <v>10647</v>
      </c>
      <c r="Y6" s="64">
        <v>15065</v>
      </c>
      <c r="Z6" s="64">
        <v>8500</v>
      </c>
      <c r="AA6" s="64">
        <v>0</v>
      </c>
      <c r="AB6" s="64">
        <v>1920</v>
      </c>
      <c r="AC6" s="83">
        <f t="shared" si="2"/>
        <v>47560</v>
      </c>
      <c r="AD6" s="51">
        <f t="shared" si="3"/>
        <v>4118</v>
      </c>
      <c r="AE6" s="39"/>
      <c r="AF6" s="64">
        <v>1592000</v>
      </c>
      <c r="AG6" s="64">
        <v>20000</v>
      </c>
      <c r="AH6" s="64">
        <v>218281</v>
      </c>
      <c r="AI6" s="64">
        <v>0</v>
      </c>
      <c r="AJ6" s="60">
        <f t="shared" si="4"/>
        <v>1830281</v>
      </c>
      <c r="AK6" s="64">
        <v>1528</v>
      </c>
      <c r="AL6" s="60">
        <f t="shared" si="5"/>
        <v>1828753</v>
      </c>
      <c r="AM6" s="39"/>
      <c r="AN6" s="84"/>
      <c r="AO6" s="39"/>
      <c r="AX6" s="19"/>
    </row>
    <row r="7" spans="1:144" ht="18.75" customHeight="1" x14ac:dyDescent="0.3">
      <c r="A7" s="3">
        <f t="shared" si="6"/>
        <v>3</v>
      </c>
      <c r="B7" s="41" t="s">
        <v>303</v>
      </c>
      <c r="C7" s="41">
        <v>9301</v>
      </c>
      <c r="D7" s="63" t="s">
        <v>255</v>
      </c>
      <c r="E7" s="128">
        <f t="shared" si="0"/>
        <v>1</v>
      </c>
      <c r="F7" s="128"/>
      <c r="G7" s="64" t="s">
        <v>342</v>
      </c>
      <c r="H7" s="72">
        <v>91245</v>
      </c>
      <c r="I7" s="64">
        <v>13770</v>
      </c>
      <c r="J7" s="64"/>
      <c r="K7" s="64">
        <v>0</v>
      </c>
      <c r="L7" s="64">
        <v>0</v>
      </c>
      <c r="M7" s="64">
        <v>0</v>
      </c>
      <c r="N7" s="64"/>
      <c r="O7" s="64">
        <v>7795</v>
      </c>
      <c r="P7" s="64">
        <v>4971</v>
      </c>
      <c r="Q7" s="64"/>
      <c r="R7" s="65">
        <f t="shared" si="1"/>
        <v>117781</v>
      </c>
      <c r="S7" s="9"/>
      <c r="T7" s="64">
        <v>79807</v>
      </c>
      <c r="U7" s="64"/>
      <c r="V7" s="64"/>
      <c r="W7" s="64"/>
      <c r="X7" s="64">
        <v>11330</v>
      </c>
      <c r="Y7" s="64">
        <v>14965</v>
      </c>
      <c r="Z7" s="64"/>
      <c r="AA7" s="64">
        <v>0</v>
      </c>
      <c r="AB7" s="64">
        <v>20776</v>
      </c>
      <c r="AC7" s="83">
        <f t="shared" si="2"/>
        <v>126878</v>
      </c>
      <c r="AD7" s="51">
        <f t="shared" si="3"/>
        <v>-9097</v>
      </c>
      <c r="AE7" s="39"/>
      <c r="AF7" s="64">
        <v>2853700</v>
      </c>
      <c r="AG7" s="64">
        <v>218146</v>
      </c>
      <c r="AH7" s="64">
        <v>204884</v>
      </c>
      <c r="AI7" s="64">
        <v>31267</v>
      </c>
      <c r="AJ7" s="60">
        <f t="shared" si="4"/>
        <v>3307997</v>
      </c>
      <c r="AK7" s="64"/>
      <c r="AL7" s="60">
        <f t="shared" si="5"/>
        <v>3307997</v>
      </c>
      <c r="AM7" s="39"/>
      <c r="AN7" s="84"/>
      <c r="AO7" s="39"/>
      <c r="AX7" s="19"/>
    </row>
    <row r="8" spans="1:144" ht="18.75" customHeight="1" x14ac:dyDescent="0.3">
      <c r="A8" s="3">
        <f t="shared" si="6"/>
        <v>4</v>
      </c>
      <c r="B8" s="41" t="s">
        <v>303</v>
      </c>
      <c r="C8" s="41">
        <v>9334</v>
      </c>
      <c r="D8" s="63" t="s">
        <v>256</v>
      </c>
      <c r="E8" s="128" t="str">
        <f t="shared" si="0"/>
        <v xml:space="preserve"> </v>
      </c>
      <c r="F8" s="128"/>
      <c r="G8" s="64" t="s">
        <v>305</v>
      </c>
      <c r="H8" s="72">
        <v>42280</v>
      </c>
      <c r="I8" s="64">
        <v>0</v>
      </c>
      <c r="J8" s="64">
        <v>13785</v>
      </c>
      <c r="K8" s="64">
        <v>0</v>
      </c>
      <c r="L8" s="64">
        <v>8000</v>
      </c>
      <c r="M8" s="64">
        <v>0</v>
      </c>
      <c r="N8" s="64">
        <v>3923</v>
      </c>
      <c r="O8" s="64">
        <v>0</v>
      </c>
      <c r="P8" s="64">
        <v>0</v>
      </c>
      <c r="Q8" s="64">
        <v>0</v>
      </c>
      <c r="R8" s="65">
        <f t="shared" si="1"/>
        <v>67988</v>
      </c>
      <c r="S8" s="9"/>
      <c r="T8" s="64">
        <v>47756</v>
      </c>
      <c r="U8" s="64">
        <v>0</v>
      </c>
      <c r="V8" s="64">
        <v>0</v>
      </c>
      <c r="W8" s="64">
        <v>160</v>
      </c>
      <c r="X8" s="64">
        <v>4239</v>
      </c>
      <c r="Y8" s="64">
        <v>10117</v>
      </c>
      <c r="Z8" s="64">
        <v>3680</v>
      </c>
      <c r="AA8" s="64">
        <v>0</v>
      </c>
      <c r="AB8" s="64">
        <v>1119</v>
      </c>
      <c r="AC8" s="83">
        <f t="shared" si="2"/>
        <v>67071</v>
      </c>
      <c r="AD8" s="51">
        <f t="shared" si="3"/>
        <v>917</v>
      </c>
      <c r="AE8" s="39"/>
      <c r="AF8" s="64">
        <v>0</v>
      </c>
      <c r="AG8" s="64">
        <v>0</v>
      </c>
      <c r="AH8" s="64">
        <v>0</v>
      </c>
      <c r="AI8" s="64">
        <v>0</v>
      </c>
      <c r="AJ8" s="60">
        <f t="shared" si="4"/>
        <v>0</v>
      </c>
      <c r="AK8" s="64">
        <v>0</v>
      </c>
      <c r="AL8" s="60">
        <f t="shared" si="5"/>
        <v>0</v>
      </c>
      <c r="AM8" s="39"/>
      <c r="AN8" s="84"/>
      <c r="AO8" s="39"/>
      <c r="AX8" s="19"/>
    </row>
    <row r="9" spans="1:144" ht="18.75" customHeight="1" x14ac:dyDescent="0.3">
      <c r="A9" s="3">
        <f t="shared" si="6"/>
        <v>5</v>
      </c>
      <c r="B9" s="41" t="s">
        <v>303</v>
      </c>
      <c r="C9" s="41">
        <v>9556</v>
      </c>
      <c r="D9" s="63" t="s">
        <v>57</v>
      </c>
      <c r="E9" s="128">
        <f t="shared" si="0"/>
        <v>1</v>
      </c>
      <c r="F9" s="128"/>
      <c r="G9" s="64" t="s">
        <v>342</v>
      </c>
      <c r="H9" s="93">
        <v>164153</v>
      </c>
      <c r="I9" s="64">
        <v>0</v>
      </c>
      <c r="J9" s="64">
        <v>30183</v>
      </c>
      <c r="K9" s="64"/>
      <c r="L9" s="64">
        <v>91327</v>
      </c>
      <c r="M9" s="64">
        <v>84250</v>
      </c>
      <c r="N9" s="64">
        <v>14139</v>
      </c>
      <c r="O9" s="64">
        <v>18372</v>
      </c>
      <c r="P9" s="64">
        <v>9939</v>
      </c>
      <c r="Q9" s="64"/>
      <c r="R9" s="65">
        <f t="shared" si="1"/>
        <v>412363</v>
      </c>
      <c r="S9" s="9"/>
      <c r="T9" s="64">
        <v>61324</v>
      </c>
      <c r="U9" s="64">
        <v>3500</v>
      </c>
      <c r="V9" s="64">
        <v>7654</v>
      </c>
      <c r="W9" s="64">
        <v>571</v>
      </c>
      <c r="X9" s="64">
        <v>68332</v>
      </c>
      <c r="Y9" s="64">
        <v>40431</v>
      </c>
      <c r="Z9" s="64">
        <v>34226</v>
      </c>
      <c r="AA9" s="64">
        <v>0</v>
      </c>
      <c r="AB9" s="64">
        <v>59960</v>
      </c>
      <c r="AC9" s="83">
        <f t="shared" si="2"/>
        <v>275998</v>
      </c>
      <c r="AD9" s="51">
        <f t="shared" si="3"/>
        <v>136365</v>
      </c>
      <c r="AE9" s="39"/>
      <c r="AF9" s="64">
        <v>7611504</v>
      </c>
      <c r="AG9" s="64">
        <v>43729</v>
      </c>
      <c r="AH9" s="64">
        <v>668803</v>
      </c>
      <c r="AI9" s="64">
        <v>117969</v>
      </c>
      <c r="AJ9" s="60">
        <f t="shared" si="4"/>
        <v>8442005</v>
      </c>
      <c r="AK9" s="64">
        <v>12410</v>
      </c>
      <c r="AL9" s="60">
        <f t="shared" si="5"/>
        <v>8429595</v>
      </c>
      <c r="AM9" s="39"/>
      <c r="AN9" s="84"/>
      <c r="AO9" s="39"/>
      <c r="AX9" s="19"/>
    </row>
    <row r="10" spans="1:144" ht="18.75" customHeight="1" x14ac:dyDescent="0.3">
      <c r="A10" s="3">
        <f t="shared" si="6"/>
        <v>6</v>
      </c>
      <c r="B10" s="41" t="s">
        <v>303</v>
      </c>
      <c r="C10" s="41">
        <v>9969</v>
      </c>
      <c r="D10" s="63" t="s">
        <v>227</v>
      </c>
      <c r="E10" s="128">
        <f t="shared" si="0"/>
        <v>1</v>
      </c>
      <c r="F10" s="128"/>
      <c r="G10" s="64" t="s">
        <v>342</v>
      </c>
      <c r="H10" s="93">
        <v>69205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5">
        <f t="shared" si="1"/>
        <v>69205</v>
      </c>
      <c r="S10" s="10"/>
      <c r="T10" s="64">
        <v>72159</v>
      </c>
      <c r="U10" s="64">
        <v>0</v>
      </c>
      <c r="V10" s="64">
        <v>17758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64">
        <v>0</v>
      </c>
      <c r="AC10" s="83">
        <f t="shared" si="2"/>
        <v>89917</v>
      </c>
      <c r="AD10" s="51">
        <f t="shared" si="3"/>
        <v>-20712</v>
      </c>
      <c r="AE10" s="39"/>
      <c r="AF10" s="64">
        <v>3800000</v>
      </c>
      <c r="AG10" s="64">
        <v>11000</v>
      </c>
      <c r="AH10" s="64">
        <v>16007</v>
      </c>
      <c r="AI10" s="64">
        <v>0</v>
      </c>
      <c r="AJ10" s="60">
        <f t="shared" si="4"/>
        <v>3827007</v>
      </c>
      <c r="AK10" s="64">
        <v>0</v>
      </c>
      <c r="AL10" s="60">
        <f t="shared" si="5"/>
        <v>3827007</v>
      </c>
      <c r="AM10" s="39"/>
      <c r="AN10" s="84"/>
      <c r="AO10" s="39"/>
      <c r="AX10" s="19"/>
    </row>
    <row r="11" spans="1:144" ht="18.75" customHeight="1" x14ac:dyDescent="0.3">
      <c r="A11" s="3">
        <f t="shared" si="6"/>
        <v>7</v>
      </c>
      <c r="B11" s="41" t="s">
        <v>303</v>
      </c>
      <c r="C11" s="41">
        <v>9345</v>
      </c>
      <c r="D11" s="63" t="s">
        <v>60</v>
      </c>
      <c r="E11" s="128" t="str">
        <f t="shared" si="0"/>
        <v xml:space="preserve"> </v>
      </c>
      <c r="F11" s="128"/>
      <c r="G11" s="64" t="s">
        <v>305</v>
      </c>
      <c r="H11" s="93">
        <v>223495</v>
      </c>
      <c r="I11" s="64">
        <v>0</v>
      </c>
      <c r="J11" s="64">
        <v>17450</v>
      </c>
      <c r="K11" s="64">
        <v>0</v>
      </c>
      <c r="L11" s="64">
        <v>0</v>
      </c>
      <c r="M11" s="64">
        <v>0</v>
      </c>
      <c r="N11" s="64">
        <v>7735</v>
      </c>
      <c r="O11" s="64">
        <v>28789</v>
      </c>
      <c r="P11" s="64">
        <v>12800</v>
      </c>
      <c r="Q11" s="64">
        <v>2624</v>
      </c>
      <c r="R11" s="65">
        <f t="shared" si="1"/>
        <v>292893</v>
      </c>
      <c r="S11" s="10"/>
      <c r="T11" s="64">
        <v>162973</v>
      </c>
      <c r="U11" s="64">
        <v>0</v>
      </c>
      <c r="V11" s="64">
        <v>0</v>
      </c>
      <c r="W11" s="64">
        <v>60478</v>
      </c>
      <c r="X11" s="64">
        <v>65677</v>
      </c>
      <c r="Y11" s="64">
        <v>7112</v>
      </c>
      <c r="Z11" s="64">
        <v>0</v>
      </c>
      <c r="AA11" s="64">
        <v>0</v>
      </c>
      <c r="AB11" s="64">
        <v>0</v>
      </c>
      <c r="AC11" s="83">
        <f t="shared" si="2"/>
        <v>296240</v>
      </c>
      <c r="AD11" s="51">
        <f t="shared" si="3"/>
        <v>-3347</v>
      </c>
      <c r="AE11" s="39"/>
      <c r="AF11" s="64">
        <v>2066826</v>
      </c>
      <c r="AG11" s="64">
        <v>94859</v>
      </c>
      <c r="AH11" s="64">
        <v>550000</v>
      </c>
      <c r="AI11" s="64">
        <v>0</v>
      </c>
      <c r="AJ11" s="60">
        <f t="shared" si="4"/>
        <v>2711685</v>
      </c>
      <c r="AK11" s="64">
        <v>200000</v>
      </c>
      <c r="AL11" s="60">
        <f t="shared" si="5"/>
        <v>2511685</v>
      </c>
      <c r="AM11" s="39"/>
      <c r="AN11" s="84"/>
      <c r="AO11" s="39"/>
      <c r="AX11" s="19"/>
    </row>
    <row r="12" spans="1:144" ht="18.75" customHeight="1" x14ac:dyDescent="0.3">
      <c r="A12" s="3">
        <f t="shared" si="6"/>
        <v>8</v>
      </c>
      <c r="B12" s="41" t="s">
        <v>303</v>
      </c>
      <c r="C12" s="41">
        <v>9322</v>
      </c>
      <c r="D12" s="63" t="s">
        <v>44</v>
      </c>
      <c r="E12" s="128" t="str">
        <f t="shared" si="0"/>
        <v xml:space="preserve"> </v>
      </c>
      <c r="F12" s="128"/>
      <c r="G12" s="64" t="s">
        <v>305</v>
      </c>
      <c r="H12" s="93">
        <v>88052</v>
      </c>
      <c r="I12" s="64">
        <v>0</v>
      </c>
      <c r="J12" s="64">
        <v>41146</v>
      </c>
      <c r="K12" s="64"/>
      <c r="L12" s="64">
        <v>14666</v>
      </c>
      <c r="M12" s="64">
        <v>0</v>
      </c>
      <c r="N12" s="64">
        <v>22280</v>
      </c>
      <c r="O12" s="64">
        <v>15743</v>
      </c>
      <c r="P12" s="64"/>
      <c r="Q12" s="64">
        <v>1326</v>
      </c>
      <c r="R12" s="65">
        <f t="shared" si="1"/>
        <v>183213</v>
      </c>
      <c r="S12" s="10"/>
      <c r="T12" s="64">
        <v>56974</v>
      </c>
      <c r="U12" s="64">
        <v>23400</v>
      </c>
      <c r="V12" s="64">
        <v>27461</v>
      </c>
      <c r="W12" s="64">
        <v>768</v>
      </c>
      <c r="X12" s="64">
        <v>14629</v>
      </c>
      <c r="Y12" s="64">
        <v>1417</v>
      </c>
      <c r="Z12" s="64">
        <v>51051</v>
      </c>
      <c r="AA12" s="64"/>
      <c r="AB12" s="64"/>
      <c r="AC12" s="83">
        <f t="shared" si="2"/>
        <v>175700</v>
      </c>
      <c r="AD12" s="51">
        <f t="shared" si="3"/>
        <v>7513</v>
      </c>
      <c r="AE12" s="39"/>
      <c r="AF12" s="64">
        <v>4500000</v>
      </c>
      <c r="AG12" s="64">
        <v>1126335</v>
      </c>
      <c r="AH12" s="64">
        <v>310697</v>
      </c>
      <c r="AI12" s="64">
        <v>0</v>
      </c>
      <c r="AJ12" s="60">
        <f t="shared" si="4"/>
        <v>5937032</v>
      </c>
      <c r="AK12" s="64">
        <v>0</v>
      </c>
      <c r="AL12" s="60">
        <f t="shared" si="5"/>
        <v>5937032</v>
      </c>
      <c r="AM12" s="39"/>
      <c r="AN12" s="84"/>
      <c r="AO12" s="39"/>
      <c r="AX12" s="2"/>
    </row>
    <row r="13" spans="1:144" ht="18.75" customHeight="1" x14ac:dyDescent="0.3">
      <c r="A13" s="3">
        <f t="shared" si="6"/>
        <v>9</v>
      </c>
      <c r="B13" s="41" t="s">
        <v>303</v>
      </c>
      <c r="C13" s="41">
        <v>9336</v>
      </c>
      <c r="D13" s="63" t="s">
        <v>215</v>
      </c>
      <c r="E13" s="128" t="str">
        <f t="shared" si="0"/>
        <v xml:space="preserve"> </v>
      </c>
      <c r="F13" s="128"/>
      <c r="G13" s="64" t="s">
        <v>305</v>
      </c>
      <c r="H13" s="72">
        <v>109267</v>
      </c>
      <c r="I13" s="64"/>
      <c r="J13" s="64">
        <v>6430</v>
      </c>
      <c r="K13" s="64">
        <v>0</v>
      </c>
      <c r="L13" s="64">
        <v>1534</v>
      </c>
      <c r="M13" s="64">
        <v>6039</v>
      </c>
      <c r="N13" s="64">
        <v>19930</v>
      </c>
      <c r="O13" s="64">
        <v>537</v>
      </c>
      <c r="P13" s="64">
        <v>26678</v>
      </c>
      <c r="Q13" s="64">
        <v>862</v>
      </c>
      <c r="R13" s="65">
        <f t="shared" si="1"/>
        <v>171277</v>
      </c>
      <c r="S13" s="9"/>
      <c r="T13" s="64">
        <v>61769</v>
      </c>
      <c r="U13" s="64">
        <v>0</v>
      </c>
      <c r="V13" s="64">
        <v>16159</v>
      </c>
      <c r="W13" s="64">
        <v>6905</v>
      </c>
      <c r="X13" s="64">
        <v>46877</v>
      </c>
      <c r="Y13" s="64">
        <v>12589</v>
      </c>
      <c r="Z13" s="64">
        <v>21010</v>
      </c>
      <c r="AA13" s="64"/>
      <c r="AB13" s="64">
        <v>21573</v>
      </c>
      <c r="AC13" s="83">
        <f t="shared" si="2"/>
        <v>186882</v>
      </c>
      <c r="AD13" s="51">
        <f t="shared" si="3"/>
        <v>-15605</v>
      </c>
      <c r="AF13" s="64">
        <v>6852100</v>
      </c>
      <c r="AG13" s="64">
        <v>250000</v>
      </c>
      <c r="AH13" s="64">
        <v>91718</v>
      </c>
      <c r="AI13" s="64">
        <v>0</v>
      </c>
      <c r="AJ13" s="60">
        <f t="shared" si="4"/>
        <v>7193818</v>
      </c>
      <c r="AK13" s="64"/>
      <c r="AL13" s="60">
        <f t="shared" si="5"/>
        <v>7193818</v>
      </c>
      <c r="AM13" s="39"/>
      <c r="AN13" s="84"/>
      <c r="AO13" s="39"/>
      <c r="AX13" s="2"/>
    </row>
    <row r="14" spans="1:144" ht="18.75" customHeight="1" x14ac:dyDescent="0.3">
      <c r="A14" s="3">
        <f t="shared" si="6"/>
        <v>10</v>
      </c>
      <c r="B14" s="41" t="s">
        <v>303</v>
      </c>
      <c r="C14" s="41">
        <v>9329</v>
      </c>
      <c r="D14" s="63" t="s">
        <v>51</v>
      </c>
      <c r="E14" s="128">
        <f t="shared" si="0"/>
        <v>1</v>
      </c>
      <c r="F14" s="128"/>
      <c r="G14" s="64" t="s">
        <v>342</v>
      </c>
      <c r="H14" s="72">
        <v>147271</v>
      </c>
      <c r="I14" s="64">
        <v>0</v>
      </c>
      <c r="J14" s="64">
        <v>3320</v>
      </c>
      <c r="K14" s="64">
        <v>0</v>
      </c>
      <c r="L14" s="64"/>
      <c r="M14" s="64">
        <v>0</v>
      </c>
      <c r="N14" s="64">
        <v>11350</v>
      </c>
      <c r="O14" s="64">
        <v>110</v>
      </c>
      <c r="P14" s="64"/>
      <c r="Q14" s="64">
        <v>2969</v>
      </c>
      <c r="R14" s="65">
        <f t="shared" si="1"/>
        <v>165020</v>
      </c>
      <c r="S14" s="9"/>
      <c r="T14" s="64">
        <v>46110</v>
      </c>
      <c r="U14" s="64">
        <v>0</v>
      </c>
      <c r="V14" s="64">
        <v>36142</v>
      </c>
      <c r="W14" s="64">
        <v>0</v>
      </c>
      <c r="X14" s="64">
        <v>52253</v>
      </c>
      <c r="Y14" s="64">
        <v>2814</v>
      </c>
      <c r="Z14" s="64">
        <v>11995</v>
      </c>
      <c r="AA14" s="64"/>
      <c r="AB14" s="64">
        <v>94259</v>
      </c>
      <c r="AC14" s="83">
        <f t="shared" si="2"/>
        <v>243573</v>
      </c>
      <c r="AD14" s="51">
        <f t="shared" si="3"/>
        <v>-78553</v>
      </c>
      <c r="AE14" s="39"/>
      <c r="AF14" s="64">
        <v>3885000</v>
      </c>
      <c r="AG14" s="64">
        <v>231873</v>
      </c>
      <c r="AH14" s="64">
        <v>40489</v>
      </c>
      <c r="AI14" s="64">
        <v>16350</v>
      </c>
      <c r="AJ14" s="60">
        <f t="shared" si="4"/>
        <v>4173712</v>
      </c>
      <c r="AK14" s="64">
        <v>8907</v>
      </c>
      <c r="AL14" s="60">
        <f t="shared" si="5"/>
        <v>4164805</v>
      </c>
      <c r="AM14" s="39"/>
      <c r="AN14" s="84"/>
      <c r="AO14" s="39"/>
      <c r="AX14" s="2"/>
    </row>
    <row r="15" spans="1:144" s="7" customFormat="1" ht="18.75" customHeight="1" x14ac:dyDescent="0.3">
      <c r="A15" s="196" t="s">
        <v>332</v>
      </c>
      <c r="B15" s="197"/>
      <c r="C15" s="197"/>
      <c r="D15" s="197"/>
      <c r="E15" s="128" t="str">
        <f t="shared" si="0"/>
        <v xml:space="preserve"> </v>
      </c>
      <c r="F15" s="128"/>
      <c r="G15" s="117"/>
      <c r="H15" s="76">
        <f>SUM(H5:H14)</f>
        <v>1034131</v>
      </c>
      <c r="I15" s="76">
        <f t="shared" ref="I15:Q15" si="7">SUM(I5:I14)</f>
        <v>13770</v>
      </c>
      <c r="J15" s="76">
        <f t="shared" si="7"/>
        <v>207513</v>
      </c>
      <c r="K15" s="76">
        <f t="shared" si="7"/>
        <v>0</v>
      </c>
      <c r="L15" s="76">
        <f t="shared" si="7"/>
        <v>115527</v>
      </c>
      <c r="M15" s="76">
        <f t="shared" si="7"/>
        <v>90289</v>
      </c>
      <c r="N15" s="76">
        <f t="shared" si="7"/>
        <v>97686</v>
      </c>
      <c r="O15" s="76">
        <f t="shared" si="7"/>
        <v>103717</v>
      </c>
      <c r="P15" s="76">
        <f t="shared" si="7"/>
        <v>55257</v>
      </c>
      <c r="Q15" s="76">
        <f t="shared" si="7"/>
        <v>9211</v>
      </c>
      <c r="R15" s="143">
        <f>SUM(R5:R14)</f>
        <v>1727101</v>
      </c>
      <c r="S15" s="31"/>
      <c r="T15" s="30">
        <f>SUM(T5:T14)</f>
        <v>662970</v>
      </c>
      <c r="U15" s="30">
        <f t="shared" ref="U15:AB15" si="8">SUM(U5:U14)</f>
        <v>29415</v>
      </c>
      <c r="V15" s="30">
        <f t="shared" si="8"/>
        <v>105174</v>
      </c>
      <c r="W15" s="30">
        <f t="shared" si="8"/>
        <v>73090</v>
      </c>
      <c r="X15" s="30">
        <f t="shared" si="8"/>
        <v>306152</v>
      </c>
      <c r="Y15" s="30">
        <f t="shared" si="8"/>
        <v>157139</v>
      </c>
      <c r="Z15" s="30">
        <f t="shared" si="8"/>
        <v>130462</v>
      </c>
      <c r="AA15" s="30">
        <f t="shared" si="8"/>
        <v>0</v>
      </c>
      <c r="AB15" s="30">
        <f t="shared" si="8"/>
        <v>199607</v>
      </c>
      <c r="AC15" s="143">
        <f>SUM(AC5:AC14)</f>
        <v>1664009</v>
      </c>
      <c r="AD15" s="143">
        <f t="shared" si="3"/>
        <v>63092</v>
      </c>
      <c r="AE15" s="39"/>
      <c r="AF15" s="76">
        <f>SUM(AF5:AF14)</f>
        <v>33708452</v>
      </c>
      <c r="AG15" s="76">
        <f t="shared" ref="AG15:AI15" si="9">SUM(AG5:AG14)</f>
        <v>2002960</v>
      </c>
      <c r="AH15" s="76">
        <f t="shared" si="9"/>
        <v>2689043</v>
      </c>
      <c r="AI15" s="76">
        <f t="shared" si="9"/>
        <v>165586</v>
      </c>
      <c r="AJ15" s="143">
        <f>SUM(AJ5:AJ14)</f>
        <v>38566041</v>
      </c>
      <c r="AK15" s="76">
        <f>SUM(AK5:AK14)</f>
        <v>222845</v>
      </c>
      <c r="AL15" s="143">
        <f>SUM(AL5:AL14)</f>
        <v>38343196</v>
      </c>
      <c r="AM15" s="77"/>
      <c r="AN15" s="85"/>
    </row>
    <row r="16" spans="1:144" s="7" customFormat="1" ht="18.75" customHeight="1" x14ac:dyDescent="0.3">
      <c r="A16" s="196" t="s">
        <v>323</v>
      </c>
      <c r="B16" s="197"/>
      <c r="C16" s="197"/>
      <c r="D16" s="197"/>
      <c r="E16" s="128" t="str">
        <f t="shared" si="0"/>
        <v xml:space="preserve"> </v>
      </c>
      <c r="F16" s="128"/>
      <c r="G16" s="117"/>
      <c r="H16" s="76">
        <v>1030170</v>
      </c>
      <c r="I16" s="30">
        <v>0</v>
      </c>
      <c r="J16" s="30">
        <v>199991</v>
      </c>
      <c r="K16" s="30">
        <v>0</v>
      </c>
      <c r="L16" s="30">
        <v>144525</v>
      </c>
      <c r="M16" s="30">
        <v>6039</v>
      </c>
      <c r="N16" s="30">
        <v>87517</v>
      </c>
      <c r="O16" s="30">
        <v>119605</v>
      </c>
      <c r="P16" s="30">
        <v>52873</v>
      </c>
      <c r="Q16" s="30">
        <v>22294</v>
      </c>
      <c r="R16" s="51">
        <v>1663014</v>
      </c>
      <c r="S16" s="31"/>
      <c r="T16" s="30">
        <v>558427</v>
      </c>
      <c r="U16" s="30">
        <v>51890</v>
      </c>
      <c r="V16" s="30">
        <v>53565</v>
      </c>
      <c r="W16" s="30">
        <v>72519</v>
      </c>
      <c r="X16" s="30">
        <v>282051</v>
      </c>
      <c r="Y16" s="30">
        <v>229016</v>
      </c>
      <c r="Z16" s="30">
        <v>113651</v>
      </c>
      <c r="AA16" s="30">
        <v>0</v>
      </c>
      <c r="AB16" s="30">
        <v>58264</v>
      </c>
      <c r="AC16" s="83">
        <v>1419383</v>
      </c>
      <c r="AD16" s="51">
        <v>243631</v>
      </c>
      <c r="AE16" s="39"/>
      <c r="AF16" s="30">
        <v>28084310</v>
      </c>
      <c r="AG16" s="30">
        <v>3692976</v>
      </c>
      <c r="AH16" s="30">
        <v>2720613</v>
      </c>
      <c r="AI16" s="30">
        <v>39845</v>
      </c>
      <c r="AJ16" s="51">
        <v>34537744</v>
      </c>
      <c r="AK16" s="30">
        <v>220201</v>
      </c>
      <c r="AL16" s="51">
        <v>34317543</v>
      </c>
      <c r="AM16" s="77"/>
      <c r="AN16" s="97"/>
      <c r="AO16" s="97"/>
      <c r="AP16" s="97"/>
      <c r="AQ16" s="97"/>
    </row>
    <row r="17" spans="1:39" s="7" customFormat="1" ht="18.75" customHeight="1" x14ac:dyDescent="0.3">
      <c r="A17" s="198" t="s">
        <v>333</v>
      </c>
      <c r="B17" s="199"/>
      <c r="C17" s="199"/>
      <c r="D17" s="199"/>
      <c r="E17" s="128" t="str">
        <f t="shared" si="0"/>
        <v xml:space="preserve"> </v>
      </c>
      <c r="F17" s="128"/>
      <c r="G17" s="118"/>
      <c r="H17" s="66">
        <f t="shared" ref="H17:AK17" si="10">+H15/H16</f>
        <v>1.0038449964568954</v>
      </c>
      <c r="I17" s="66"/>
      <c r="J17" s="40">
        <f t="shared" si="10"/>
        <v>1.0376116925261636</v>
      </c>
      <c r="K17" s="40">
        <v>0</v>
      </c>
      <c r="L17" s="40">
        <f t="shared" si="10"/>
        <v>0.79935651271406327</v>
      </c>
      <c r="M17" s="40"/>
      <c r="N17" s="40">
        <f t="shared" si="10"/>
        <v>1.1161945679125198</v>
      </c>
      <c r="O17" s="40">
        <f t="shared" si="10"/>
        <v>0.86716274403244009</v>
      </c>
      <c r="P17" s="40">
        <f t="shared" si="10"/>
        <v>1.0450891759499177</v>
      </c>
      <c r="Q17" s="40">
        <f t="shared" si="10"/>
        <v>0.41316049161209295</v>
      </c>
      <c r="R17" s="52">
        <f t="shared" si="10"/>
        <v>1.038536656937344</v>
      </c>
      <c r="S17" s="79"/>
      <c r="T17" s="40">
        <f t="shared" si="10"/>
        <v>1.1872097874923671</v>
      </c>
      <c r="U17" s="40">
        <f t="shared" si="10"/>
        <v>0.56687222971670848</v>
      </c>
      <c r="V17" s="40">
        <v>0</v>
      </c>
      <c r="W17" s="40">
        <f t="shared" si="10"/>
        <v>1.0078737985907142</v>
      </c>
      <c r="X17" s="40">
        <f t="shared" si="10"/>
        <v>1.0854490854490855</v>
      </c>
      <c r="Y17" s="40">
        <f t="shared" si="10"/>
        <v>0.68614856603905405</v>
      </c>
      <c r="Z17" s="40">
        <f t="shared" si="10"/>
        <v>1.1479177481940326</v>
      </c>
      <c r="AA17" s="40">
        <v>0</v>
      </c>
      <c r="AB17" s="40">
        <f t="shared" si="10"/>
        <v>3.4259062199643004</v>
      </c>
      <c r="AC17" s="147">
        <f>+AC15/AC16</f>
        <v>1.1723467168480952</v>
      </c>
      <c r="AD17" s="147">
        <f>+AD15/AD16*-1</f>
        <v>-0.25896540259654971</v>
      </c>
      <c r="AE17" s="39"/>
      <c r="AF17" s="40">
        <f t="shared" si="10"/>
        <v>1.2002592194716553</v>
      </c>
      <c r="AG17" s="66">
        <f t="shared" si="10"/>
        <v>0.54237016433358898</v>
      </c>
      <c r="AH17" s="40">
        <f t="shared" si="10"/>
        <v>0.98839599751967666</v>
      </c>
      <c r="AI17" s="40">
        <v>0</v>
      </c>
      <c r="AJ17" s="52">
        <f>+AJ15/AJ16</f>
        <v>1.1166346302178858</v>
      </c>
      <c r="AK17" s="40">
        <f t="shared" si="10"/>
        <v>1.0120072115930445</v>
      </c>
      <c r="AL17" s="52">
        <f>+AL15/AL16</f>
        <v>1.1173059796268048</v>
      </c>
      <c r="AM17" s="77"/>
    </row>
    <row r="18" spans="1:39" ht="18.75" customHeight="1" x14ac:dyDescent="0.25">
      <c r="B18" s="41"/>
      <c r="C18" s="41"/>
      <c r="D18" s="63"/>
      <c r="E18" s="63" t="str">
        <f t="shared" si="0"/>
        <v xml:space="preserve"> </v>
      </c>
      <c r="F18" s="63"/>
      <c r="G18" s="41"/>
      <c r="H18" s="61"/>
      <c r="V18"/>
      <c r="W18"/>
      <c r="X18"/>
      <c r="Y18"/>
      <c r="Z18"/>
      <c r="AA18"/>
      <c r="AB18"/>
      <c r="AE18" s="47"/>
    </row>
    <row r="19" spans="1:39" ht="13" x14ac:dyDescent="0.3">
      <c r="B19" s="41"/>
      <c r="C19" s="41"/>
      <c r="D19" s="149" t="s">
        <v>324</v>
      </c>
      <c r="E19" s="149"/>
      <c r="F19" s="149"/>
      <c r="G19" s="35">
        <f>SUM(E5:E14)</f>
        <v>5</v>
      </c>
      <c r="H19" s="61"/>
      <c r="V19"/>
      <c r="W19"/>
      <c r="X19"/>
      <c r="Y19"/>
      <c r="Z19"/>
      <c r="AA19"/>
      <c r="AB19"/>
    </row>
    <row r="20" spans="1:39" ht="13" x14ac:dyDescent="0.3">
      <c r="B20" s="41"/>
      <c r="C20" s="41"/>
      <c r="D20" s="149" t="s">
        <v>325</v>
      </c>
      <c r="E20" s="149"/>
      <c r="F20" s="149"/>
      <c r="G20" s="150">
        <f>+G19/A14</f>
        <v>0.5</v>
      </c>
      <c r="H20" s="63"/>
      <c r="I20" s="63"/>
      <c r="J20" s="41"/>
      <c r="K20" s="41"/>
      <c r="L20" s="61"/>
      <c r="S20"/>
      <c r="V20"/>
      <c r="W20" s="95"/>
      <c r="X20"/>
      <c r="Y20"/>
      <c r="Z20"/>
      <c r="AA20"/>
      <c r="AB20"/>
    </row>
    <row r="21" spans="1:39" x14ac:dyDescent="0.25">
      <c r="B21" s="41"/>
      <c r="C21" s="41"/>
      <c r="D21" s="63"/>
      <c r="E21" s="63" t="str">
        <f t="shared" ref="E21:E68" si="11">IF(G21="Y",1," ")</f>
        <v xml:space="preserve"> </v>
      </c>
      <c r="F21" s="63"/>
      <c r="G21" s="63"/>
      <c r="H21" s="63"/>
      <c r="I21" s="63"/>
      <c r="J21" s="41"/>
      <c r="K21" s="41"/>
      <c r="L21" s="61"/>
      <c r="S21"/>
      <c r="V21"/>
      <c r="W21" s="95"/>
      <c r="X21"/>
      <c r="Y21"/>
      <c r="Z21"/>
      <c r="AA21"/>
      <c r="AB21"/>
    </row>
    <row r="22" spans="1:39" x14ac:dyDescent="0.25">
      <c r="B22" s="41"/>
      <c r="C22" s="41"/>
      <c r="D22" s="63"/>
      <c r="E22" s="63" t="str">
        <f t="shared" si="11"/>
        <v xml:space="preserve"> </v>
      </c>
      <c r="F22" s="63"/>
      <c r="G22" s="41"/>
      <c r="H22" s="61"/>
      <c r="V22"/>
      <c r="W22" s="95"/>
      <c r="X22"/>
      <c r="Y22"/>
      <c r="Z22"/>
      <c r="AA22"/>
      <c r="AB22"/>
    </row>
    <row r="23" spans="1:39" x14ac:dyDescent="0.25">
      <c r="B23" s="41"/>
      <c r="C23" s="41"/>
      <c r="D23" s="63"/>
      <c r="E23" s="63" t="str">
        <f t="shared" si="11"/>
        <v xml:space="preserve"> </v>
      </c>
      <c r="F23" s="63"/>
      <c r="G23" s="41"/>
      <c r="H23" s="61"/>
      <c r="V23"/>
      <c r="W23" s="95"/>
      <c r="X23"/>
      <c r="Y23"/>
      <c r="Z23"/>
      <c r="AA23"/>
      <c r="AB23"/>
    </row>
    <row r="24" spans="1:39" x14ac:dyDescent="0.25">
      <c r="B24" s="41"/>
      <c r="C24" s="41"/>
      <c r="D24" s="63"/>
      <c r="E24" s="63" t="str">
        <f t="shared" si="11"/>
        <v xml:space="preserve"> </v>
      </c>
      <c r="F24" s="63"/>
      <c r="G24" s="41"/>
      <c r="H24" s="61"/>
      <c r="V24"/>
      <c r="W24" s="95"/>
      <c r="X24"/>
      <c r="Y24"/>
      <c r="Z24"/>
      <c r="AA24"/>
      <c r="AB24"/>
    </row>
    <row r="25" spans="1:39" x14ac:dyDescent="0.25">
      <c r="B25" s="41"/>
      <c r="C25" s="41"/>
      <c r="D25" s="63"/>
      <c r="E25" s="63" t="str">
        <f t="shared" si="11"/>
        <v xml:space="preserve"> </v>
      </c>
      <c r="F25" s="63"/>
      <c r="G25" s="41"/>
      <c r="H25" s="61"/>
      <c r="V25"/>
      <c r="W25" s="95"/>
      <c r="X25"/>
      <c r="Y25"/>
      <c r="Z25"/>
      <c r="AA25"/>
      <c r="AB25"/>
    </row>
    <row r="26" spans="1:39" x14ac:dyDescent="0.25">
      <c r="B26" s="41"/>
      <c r="C26" s="41"/>
      <c r="D26" s="63"/>
      <c r="E26" s="63" t="str">
        <f t="shared" si="11"/>
        <v xml:space="preserve"> </v>
      </c>
      <c r="F26" s="63"/>
      <c r="G26" s="41"/>
      <c r="H26" s="61"/>
      <c r="V26"/>
      <c r="W26" s="95"/>
      <c r="X26"/>
      <c r="Y26"/>
      <c r="Z26"/>
      <c r="AA26"/>
      <c r="AB26"/>
    </row>
    <row r="27" spans="1:39" x14ac:dyDescent="0.25">
      <c r="B27" s="41"/>
      <c r="C27" s="41"/>
      <c r="D27" s="63"/>
      <c r="E27" s="63" t="str">
        <f t="shared" si="11"/>
        <v xml:space="preserve"> </v>
      </c>
      <c r="F27" s="63"/>
      <c r="G27" s="41"/>
      <c r="H27" s="61"/>
      <c r="V27"/>
      <c r="W27" s="95"/>
      <c r="X27"/>
      <c r="Y27"/>
      <c r="Z27"/>
      <c r="AA27"/>
      <c r="AB27"/>
    </row>
    <row r="28" spans="1:39" x14ac:dyDescent="0.25">
      <c r="B28" s="41"/>
      <c r="C28" s="41"/>
      <c r="D28" s="63"/>
      <c r="E28" s="63" t="str">
        <f t="shared" si="11"/>
        <v xml:space="preserve"> </v>
      </c>
      <c r="F28" s="63"/>
      <c r="G28" s="41"/>
      <c r="H28" s="61"/>
      <c r="V28"/>
      <c r="W28"/>
      <c r="X28"/>
      <c r="Y28"/>
      <c r="Z28"/>
      <c r="AA28"/>
      <c r="AB28"/>
    </row>
    <row r="29" spans="1:39" x14ac:dyDescent="0.25">
      <c r="B29" s="41"/>
      <c r="C29" s="41"/>
      <c r="D29" s="63"/>
      <c r="E29" s="63" t="str">
        <f t="shared" si="11"/>
        <v xml:space="preserve"> </v>
      </c>
      <c r="F29" s="63"/>
      <c r="G29" s="41"/>
      <c r="H29" s="61"/>
      <c r="V29"/>
      <c r="W29"/>
      <c r="X29"/>
      <c r="Y29"/>
      <c r="Z29"/>
      <c r="AA29"/>
      <c r="AB29"/>
    </row>
    <row r="30" spans="1:39" x14ac:dyDescent="0.25">
      <c r="B30" s="41"/>
      <c r="C30" s="41"/>
      <c r="D30" s="63"/>
      <c r="E30" s="63" t="str">
        <f t="shared" si="11"/>
        <v xml:space="preserve"> </v>
      </c>
      <c r="F30" s="63"/>
      <c r="G30" s="41"/>
      <c r="H30" s="61"/>
      <c r="V30"/>
      <c r="W30"/>
      <c r="X30"/>
      <c r="Y30"/>
      <c r="Z30"/>
      <c r="AA30"/>
      <c r="AB30"/>
    </row>
    <row r="31" spans="1:39" x14ac:dyDescent="0.25">
      <c r="B31" s="41"/>
      <c r="C31" s="41"/>
      <c r="D31" s="63"/>
      <c r="E31" s="63" t="str">
        <f t="shared" si="11"/>
        <v xml:space="preserve"> </v>
      </c>
      <c r="F31" s="63"/>
      <c r="G31" s="41"/>
      <c r="H31" s="61"/>
      <c r="V31"/>
      <c r="W31"/>
      <c r="X31"/>
      <c r="Y31"/>
      <c r="Z31"/>
      <c r="AA31"/>
      <c r="AB31"/>
    </row>
    <row r="32" spans="1:39" x14ac:dyDescent="0.25">
      <c r="B32" s="41"/>
      <c r="C32" s="41"/>
      <c r="D32" s="63"/>
      <c r="E32" s="63" t="str">
        <f t="shared" si="11"/>
        <v xml:space="preserve"> </v>
      </c>
      <c r="F32" s="63"/>
      <c r="G32" s="41"/>
      <c r="H32" s="61"/>
      <c r="V32"/>
      <c r="W32"/>
      <c r="X32"/>
      <c r="Y32"/>
      <c r="Z32"/>
      <c r="AA32"/>
      <c r="AB32"/>
    </row>
    <row r="33" spans="2:28" x14ac:dyDescent="0.25">
      <c r="B33" s="41"/>
      <c r="C33" s="41"/>
      <c r="D33" s="63"/>
      <c r="E33" s="63" t="str">
        <f t="shared" si="11"/>
        <v xml:space="preserve"> </v>
      </c>
      <c r="F33" s="63"/>
      <c r="G33" s="41"/>
      <c r="H33" s="61"/>
      <c r="V33"/>
      <c r="W33"/>
      <c r="X33"/>
      <c r="Y33"/>
      <c r="Z33"/>
      <c r="AA33"/>
      <c r="AB33"/>
    </row>
    <row r="34" spans="2:28" x14ac:dyDescent="0.25">
      <c r="B34" s="41"/>
      <c r="C34" s="41"/>
      <c r="D34" s="63"/>
      <c r="E34" s="63" t="str">
        <f t="shared" si="11"/>
        <v xml:space="preserve"> </v>
      </c>
      <c r="F34" s="63"/>
      <c r="G34" s="41"/>
      <c r="H34" s="61"/>
      <c r="V34"/>
      <c r="W34"/>
      <c r="X34"/>
      <c r="Y34"/>
      <c r="Z34"/>
      <c r="AA34"/>
      <c r="AB34"/>
    </row>
    <row r="35" spans="2:28" x14ac:dyDescent="0.25">
      <c r="B35" s="41"/>
      <c r="C35" s="41"/>
      <c r="D35" s="63"/>
      <c r="E35" s="63" t="str">
        <f t="shared" si="11"/>
        <v xml:space="preserve"> </v>
      </c>
      <c r="F35" s="63"/>
      <c r="G35" s="41"/>
      <c r="H35" s="61"/>
      <c r="V35"/>
      <c r="W35"/>
      <c r="X35"/>
      <c r="Y35"/>
      <c r="Z35"/>
      <c r="AA35"/>
      <c r="AB35"/>
    </row>
    <row r="36" spans="2:28" x14ac:dyDescent="0.25">
      <c r="B36" s="41"/>
      <c r="C36" s="41"/>
      <c r="D36" s="63"/>
      <c r="E36" s="63" t="str">
        <f t="shared" si="11"/>
        <v xml:space="preserve"> </v>
      </c>
      <c r="F36" s="63"/>
      <c r="G36" s="41"/>
      <c r="H36" s="61"/>
      <c r="V36"/>
      <c r="W36"/>
      <c r="X36"/>
      <c r="Y36"/>
      <c r="Z36"/>
      <c r="AA36"/>
      <c r="AB36"/>
    </row>
    <row r="37" spans="2:28" x14ac:dyDescent="0.25">
      <c r="B37" s="41"/>
      <c r="C37" s="41"/>
      <c r="D37" s="63"/>
      <c r="E37" s="63" t="str">
        <f t="shared" si="11"/>
        <v xml:space="preserve"> </v>
      </c>
      <c r="F37" s="63"/>
      <c r="G37" s="41"/>
      <c r="H37" s="61"/>
      <c r="V37"/>
      <c r="W37"/>
      <c r="X37"/>
      <c r="Y37"/>
      <c r="Z37"/>
      <c r="AA37"/>
      <c r="AB37"/>
    </row>
    <row r="38" spans="2:28" x14ac:dyDescent="0.25">
      <c r="B38" s="41"/>
      <c r="C38" s="41"/>
      <c r="D38" s="63"/>
      <c r="E38" s="63" t="str">
        <f t="shared" si="11"/>
        <v xml:space="preserve"> </v>
      </c>
      <c r="F38" s="63"/>
      <c r="G38" s="41"/>
      <c r="H38" s="61"/>
      <c r="V38"/>
      <c r="W38"/>
      <c r="X38"/>
      <c r="Y38"/>
      <c r="Z38"/>
      <c r="AA38"/>
      <c r="AB38"/>
    </row>
    <row r="39" spans="2:28" x14ac:dyDescent="0.25">
      <c r="B39" s="41"/>
      <c r="C39" s="41"/>
      <c r="D39" s="63"/>
      <c r="E39" s="63" t="str">
        <f t="shared" si="11"/>
        <v xml:space="preserve"> </v>
      </c>
      <c r="F39" s="63"/>
      <c r="G39" s="41"/>
      <c r="H39" s="61"/>
      <c r="V39"/>
      <c r="W39"/>
      <c r="X39"/>
      <c r="Y39"/>
      <c r="Z39"/>
      <c r="AA39"/>
      <c r="AB39"/>
    </row>
    <row r="40" spans="2:28" x14ac:dyDescent="0.25">
      <c r="B40" s="41"/>
      <c r="C40" s="41"/>
      <c r="D40" s="63"/>
      <c r="E40" s="63" t="str">
        <f t="shared" si="11"/>
        <v xml:space="preserve"> </v>
      </c>
      <c r="F40" s="63"/>
      <c r="G40" s="41"/>
      <c r="H40" s="61"/>
      <c r="V40"/>
      <c r="W40"/>
      <c r="X40"/>
      <c r="Y40"/>
      <c r="Z40"/>
      <c r="AA40"/>
      <c r="AB40"/>
    </row>
    <row r="41" spans="2:28" x14ac:dyDescent="0.25">
      <c r="B41" s="41"/>
      <c r="C41" s="41"/>
      <c r="D41" s="63"/>
      <c r="E41" s="63" t="str">
        <f t="shared" si="11"/>
        <v xml:space="preserve"> </v>
      </c>
      <c r="F41" s="63"/>
      <c r="G41" s="41"/>
      <c r="H41" s="61"/>
      <c r="V41"/>
      <c r="W41"/>
      <c r="X41"/>
      <c r="Y41"/>
      <c r="Z41"/>
      <c r="AA41"/>
      <c r="AB41"/>
    </row>
    <row r="42" spans="2:28" x14ac:dyDescent="0.25">
      <c r="B42" s="41"/>
      <c r="C42" s="41"/>
      <c r="D42" s="63"/>
      <c r="E42" s="63" t="str">
        <f t="shared" si="11"/>
        <v xml:space="preserve"> </v>
      </c>
      <c r="F42" s="63"/>
      <c r="G42" s="41"/>
      <c r="H42" s="61"/>
      <c r="V42"/>
      <c r="W42"/>
      <c r="X42"/>
      <c r="Y42"/>
      <c r="Z42"/>
      <c r="AA42"/>
      <c r="AB42"/>
    </row>
    <row r="43" spans="2:28" x14ac:dyDescent="0.25">
      <c r="B43" s="41"/>
      <c r="C43" s="41"/>
      <c r="D43" s="63"/>
      <c r="E43" s="63" t="str">
        <f t="shared" si="11"/>
        <v xml:space="preserve"> </v>
      </c>
      <c r="F43" s="63"/>
      <c r="G43" s="41"/>
      <c r="H43" s="61"/>
      <c r="V43"/>
      <c r="W43"/>
      <c r="X43"/>
      <c r="Y43"/>
      <c r="Z43"/>
      <c r="AA43"/>
      <c r="AB43"/>
    </row>
    <row r="44" spans="2:28" x14ac:dyDescent="0.25">
      <c r="B44" s="41"/>
      <c r="C44" s="41"/>
      <c r="D44" s="63"/>
      <c r="E44" s="63" t="str">
        <f t="shared" si="11"/>
        <v xml:space="preserve"> </v>
      </c>
      <c r="F44" s="63"/>
      <c r="G44" s="41"/>
      <c r="H44" s="61"/>
      <c r="V44"/>
      <c r="W44"/>
      <c r="X44"/>
      <c r="Y44"/>
      <c r="Z44"/>
      <c r="AA44"/>
      <c r="AB44"/>
    </row>
    <row r="45" spans="2:28" x14ac:dyDescent="0.25">
      <c r="B45" s="41"/>
      <c r="C45" s="41"/>
      <c r="D45" s="63"/>
      <c r="E45" s="63" t="str">
        <f t="shared" si="11"/>
        <v xml:space="preserve"> </v>
      </c>
      <c r="F45" s="63"/>
      <c r="G45" s="41"/>
      <c r="H45" s="61"/>
      <c r="V45"/>
      <c r="W45"/>
      <c r="X45"/>
      <c r="Y45"/>
      <c r="Z45"/>
      <c r="AA45"/>
      <c r="AB45"/>
    </row>
    <row r="46" spans="2:28" x14ac:dyDescent="0.25">
      <c r="B46" s="41"/>
      <c r="C46" s="41"/>
      <c r="D46" s="63"/>
      <c r="E46" s="63" t="str">
        <f t="shared" si="11"/>
        <v xml:space="preserve"> </v>
      </c>
      <c r="F46" s="63"/>
      <c r="G46" s="41"/>
      <c r="H46" s="61"/>
      <c r="V46"/>
      <c r="W46"/>
      <c r="X46"/>
      <c r="Y46"/>
      <c r="Z46"/>
      <c r="AA46"/>
      <c r="AB46"/>
    </row>
    <row r="47" spans="2:28" x14ac:dyDescent="0.25">
      <c r="B47" s="41"/>
      <c r="C47" s="41"/>
      <c r="D47" s="63"/>
      <c r="E47" s="63" t="str">
        <f t="shared" si="11"/>
        <v xml:space="preserve"> </v>
      </c>
      <c r="F47" s="63"/>
      <c r="G47" s="41"/>
      <c r="H47" s="61"/>
      <c r="V47"/>
      <c r="W47"/>
      <c r="X47"/>
      <c r="Y47"/>
      <c r="Z47"/>
      <c r="AA47"/>
      <c r="AB47"/>
    </row>
    <row r="48" spans="2:28" x14ac:dyDescent="0.25">
      <c r="B48" s="41"/>
      <c r="C48" s="41"/>
      <c r="D48" s="63"/>
      <c r="E48" s="63" t="str">
        <f t="shared" si="11"/>
        <v xml:space="preserve"> </v>
      </c>
      <c r="F48" s="63"/>
      <c r="G48" s="41"/>
      <c r="H48" s="61"/>
      <c r="V48"/>
      <c r="W48"/>
      <c r="X48"/>
      <c r="Y48"/>
      <c r="Z48"/>
      <c r="AA48"/>
      <c r="AB48"/>
    </row>
    <row r="49" spans="2:28" x14ac:dyDescent="0.25">
      <c r="B49" s="41"/>
      <c r="C49" s="41"/>
      <c r="D49" s="63"/>
      <c r="E49" s="63" t="str">
        <f t="shared" si="11"/>
        <v xml:space="preserve"> </v>
      </c>
      <c r="F49" s="63"/>
      <c r="G49" s="41"/>
      <c r="H49" s="61"/>
      <c r="V49"/>
      <c r="W49"/>
      <c r="X49"/>
      <c r="Y49"/>
      <c r="Z49"/>
      <c r="AA49"/>
      <c r="AB49"/>
    </row>
    <row r="50" spans="2:28" x14ac:dyDescent="0.25">
      <c r="B50" s="41"/>
      <c r="C50" s="41"/>
      <c r="D50" s="63"/>
      <c r="E50" s="63" t="str">
        <f t="shared" si="11"/>
        <v xml:space="preserve"> </v>
      </c>
      <c r="F50" s="63"/>
      <c r="G50" s="41"/>
      <c r="H50" s="61"/>
      <c r="V50"/>
      <c r="W50"/>
      <c r="X50"/>
      <c r="Y50"/>
      <c r="Z50"/>
      <c r="AA50"/>
      <c r="AB50"/>
    </row>
    <row r="51" spans="2:28" x14ac:dyDescent="0.25">
      <c r="B51" s="41"/>
      <c r="C51" s="41"/>
      <c r="D51" s="63"/>
      <c r="E51" s="63" t="str">
        <f t="shared" si="11"/>
        <v xml:space="preserve"> </v>
      </c>
      <c r="F51" s="63"/>
      <c r="G51" s="41"/>
      <c r="H51" s="61"/>
      <c r="V51"/>
      <c r="W51"/>
      <c r="X51"/>
      <c r="Y51"/>
      <c r="Z51"/>
      <c r="AA51"/>
      <c r="AB51"/>
    </row>
    <row r="52" spans="2:28" x14ac:dyDescent="0.25">
      <c r="B52" s="41"/>
      <c r="C52" s="41"/>
      <c r="D52" s="63"/>
      <c r="E52" s="63" t="str">
        <f t="shared" si="11"/>
        <v xml:space="preserve"> </v>
      </c>
      <c r="F52" s="63"/>
      <c r="G52" s="41"/>
      <c r="H52" s="61"/>
      <c r="V52"/>
      <c r="W52"/>
      <c r="X52"/>
      <c r="Y52"/>
      <c r="Z52"/>
      <c r="AA52"/>
      <c r="AB52"/>
    </row>
    <row r="53" spans="2:28" x14ac:dyDescent="0.25">
      <c r="B53" s="41"/>
      <c r="C53" s="41"/>
      <c r="D53" s="63"/>
      <c r="E53" s="63" t="str">
        <f t="shared" si="11"/>
        <v xml:space="preserve"> </v>
      </c>
      <c r="F53" s="63"/>
      <c r="G53" s="41"/>
      <c r="H53" s="61"/>
      <c r="V53"/>
      <c r="W53"/>
      <c r="X53"/>
      <c r="Y53"/>
      <c r="Z53"/>
      <c r="AA53"/>
      <c r="AB53"/>
    </row>
    <row r="54" spans="2:28" x14ac:dyDescent="0.25">
      <c r="B54" s="41"/>
      <c r="C54" s="41"/>
      <c r="D54" s="63"/>
      <c r="E54" s="63" t="str">
        <f t="shared" si="11"/>
        <v xml:space="preserve"> </v>
      </c>
      <c r="F54" s="63"/>
      <c r="G54" s="41"/>
      <c r="H54" s="61"/>
      <c r="V54"/>
      <c r="W54"/>
      <c r="X54"/>
      <c r="Y54"/>
      <c r="Z54"/>
      <c r="AA54"/>
      <c r="AB54"/>
    </row>
    <row r="55" spans="2:28" x14ac:dyDescent="0.25">
      <c r="B55" s="41"/>
      <c r="C55" s="41"/>
      <c r="D55" s="63"/>
      <c r="E55" s="63" t="str">
        <f t="shared" si="11"/>
        <v xml:space="preserve"> </v>
      </c>
      <c r="F55" s="63"/>
      <c r="G55" s="41"/>
      <c r="H55" s="61"/>
      <c r="V55"/>
      <c r="W55"/>
      <c r="X55"/>
      <c r="Y55"/>
      <c r="Z55"/>
      <c r="AA55"/>
      <c r="AB55"/>
    </row>
    <row r="56" spans="2:28" x14ac:dyDescent="0.25">
      <c r="B56" s="41"/>
      <c r="C56" s="41"/>
      <c r="D56" s="63"/>
      <c r="E56" s="63" t="str">
        <f t="shared" si="11"/>
        <v xml:space="preserve"> </v>
      </c>
      <c r="F56" s="63"/>
      <c r="G56" s="41"/>
      <c r="H56" s="61"/>
      <c r="V56"/>
      <c r="W56"/>
      <c r="X56"/>
      <c r="Y56"/>
      <c r="Z56"/>
      <c r="AA56"/>
      <c r="AB56"/>
    </row>
    <row r="57" spans="2:28" x14ac:dyDescent="0.25">
      <c r="B57" s="41"/>
      <c r="C57" s="41"/>
      <c r="D57" s="63"/>
      <c r="E57" s="63" t="str">
        <f t="shared" si="11"/>
        <v xml:space="preserve"> </v>
      </c>
      <c r="F57" s="63"/>
      <c r="G57" s="41"/>
      <c r="H57" s="61"/>
      <c r="V57"/>
      <c r="W57"/>
      <c r="X57"/>
      <c r="Y57"/>
      <c r="Z57"/>
      <c r="AA57"/>
      <c r="AB57"/>
    </row>
    <row r="58" spans="2:28" x14ac:dyDescent="0.25">
      <c r="B58" s="41"/>
      <c r="C58" s="41"/>
      <c r="D58" s="63"/>
      <c r="E58" s="63" t="str">
        <f t="shared" si="11"/>
        <v xml:space="preserve"> </v>
      </c>
      <c r="F58" s="63"/>
      <c r="G58" s="41"/>
      <c r="H58" s="61"/>
      <c r="V58"/>
      <c r="W58"/>
      <c r="X58"/>
      <c r="Y58"/>
      <c r="Z58"/>
      <c r="AA58"/>
      <c r="AB58"/>
    </row>
    <row r="59" spans="2:28" x14ac:dyDescent="0.25">
      <c r="B59" s="41"/>
      <c r="C59" s="41"/>
      <c r="D59" s="63"/>
      <c r="E59" s="63" t="str">
        <f t="shared" si="11"/>
        <v xml:space="preserve"> </v>
      </c>
      <c r="F59" s="63"/>
      <c r="G59" s="41"/>
      <c r="H59" s="61"/>
      <c r="V59"/>
      <c r="W59"/>
      <c r="X59"/>
      <c r="Y59"/>
      <c r="Z59"/>
      <c r="AA59"/>
      <c r="AB59"/>
    </row>
    <row r="60" spans="2:28" x14ac:dyDescent="0.25">
      <c r="B60" s="41"/>
      <c r="C60" s="41"/>
      <c r="D60" s="63"/>
      <c r="E60" s="63" t="str">
        <f t="shared" si="11"/>
        <v xml:space="preserve"> </v>
      </c>
      <c r="F60" s="63"/>
      <c r="G60" s="41"/>
      <c r="H60" s="61"/>
      <c r="V60"/>
      <c r="W60"/>
      <c r="X60"/>
      <c r="Y60"/>
      <c r="Z60"/>
      <c r="AA60"/>
      <c r="AB60"/>
    </row>
    <row r="61" spans="2:28" x14ac:dyDescent="0.25">
      <c r="B61" s="41"/>
      <c r="C61" s="41"/>
      <c r="D61" s="63"/>
      <c r="E61" s="63" t="str">
        <f t="shared" si="11"/>
        <v xml:space="preserve"> </v>
      </c>
      <c r="F61" s="63"/>
      <c r="G61" s="41"/>
      <c r="H61" s="61"/>
      <c r="V61"/>
      <c r="W61"/>
      <c r="X61"/>
      <c r="Y61"/>
      <c r="Z61"/>
      <c r="AA61"/>
      <c r="AB61"/>
    </row>
    <row r="62" spans="2:28" x14ac:dyDescent="0.25">
      <c r="B62" s="41"/>
      <c r="C62" s="41"/>
      <c r="D62" s="63"/>
      <c r="E62" s="63" t="str">
        <f t="shared" si="11"/>
        <v xml:space="preserve"> </v>
      </c>
      <c r="F62" s="63"/>
      <c r="G62" s="41"/>
      <c r="H62" s="61"/>
      <c r="V62"/>
      <c r="W62"/>
      <c r="X62"/>
      <c r="Y62"/>
      <c r="Z62"/>
      <c r="AA62"/>
      <c r="AB62"/>
    </row>
    <row r="63" spans="2:28" x14ac:dyDescent="0.25">
      <c r="B63" s="41"/>
      <c r="C63" s="41"/>
      <c r="D63" s="63"/>
      <c r="E63" s="63" t="str">
        <f t="shared" si="11"/>
        <v xml:space="preserve"> </v>
      </c>
      <c r="F63" s="63"/>
      <c r="G63" s="41"/>
      <c r="H63" s="61"/>
      <c r="V63"/>
      <c r="W63"/>
      <c r="X63"/>
      <c r="Y63"/>
      <c r="Z63"/>
      <c r="AA63"/>
      <c r="AB63"/>
    </row>
    <row r="64" spans="2:28" x14ac:dyDescent="0.25">
      <c r="B64" s="41"/>
      <c r="C64" s="41"/>
      <c r="D64" s="63"/>
      <c r="E64" s="63" t="str">
        <f t="shared" si="11"/>
        <v xml:space="preserve"> </v>
      </c>
      <c r="F64" s="63"/>
      <c r="G64" s="41"/>
      <c r="H64" s="61"/>
      <c r="V64"/>
      <c r="W64"/>
      <c r="X64"/>
      <c r="Y64"/>
      <c r="Z64"/>
      <c r="AA64"/>
      <c r="AB64"/>
    </row>
    <row r="65" spans="2:28" x14ac:dyDescent="0.25">
      <c r="B65" s="41"/>
      <c r="C65" s="41"/>
      <c r="D65" s="63"/>
      <c r="E65" s="63" t="str">
        <f t="shared" si="11"/>
        <v xml:space="preserve"> </v>
      </c>
      <c r="F65" s="63"/>
      <c r="G65" s="41"/>
      <c r="H65" s="61"/>
      <c r="V65"/>
      <c r="W65"/>
      <c r="X65"/>
      <c r="Y65"/>
      <c r="Z65"/>
      <c r="AA65"/>
      <c r="AB65"/>
    </row>
    <row r="66" spans="2:28" x14ac:dyDescent="0.25">
      <c r="B66" s="41"/>
      <c r="C66" s="41"/>
      <c r="D66" s="63"/>
      <c r="E66" s="63" t="str">
        <f t="shared" si="11"/>
        <v xml:space="preserve"> </v>
      </c>
      <c r="F66" s="63"/>
      <c r="G66" s="41"/>
      <c r="H66" s="61"/>
      <c r="V66"/>
      <c r="W66"/>
      <c r="X66"/>
      <c r="Y66"/>
      <c r="Z66"/>
      <c r="AA66"/>
      <c r="AB66"/>
    </row>
    <row r="67" spans="2:28" x14ac:dyDescent="0.25">
      <c r="B67" s="41"/>
      <c r="C67" s="41"/>
      <c r="D67" s="63"/>
      <c r="E67" s="63" t="str">
        <f t="shared" si="11"/>
        <v xml:space="preserve"> </v>
      </c>
      <c r="F67" s="63"/>
      <c r="G67" s="41"/>
      <c r="H67" s="61"/>
      <c r="V67"/>
      <c r="W67"/>
      <c r="X67"/>
      <c r="Y67"/>
      <c r="Z67"/>
      <c r="AA67"/>
      <c r="AB67"/>
    </row>
    <row r="68" spans="2:28" x14ac:dyDescent="0.25">
      <c r="B68" s="41"/>
      <c r="C68" s="41"/>
      <c r="D68" s="63"/>
      <c r="E68" s="63" t="str">
        <f t="shared" si="11"/>
        <v xml:space="preserve"> </v>
      </c>
      <c r="F68" s="63"/>
      <c r="G68" s="41"/>
      <c r="H68" s="61"/>
      <c r="V68"/>
      <c r="W68"/>
      <c r="X68"/>
      <c r="Y68"/>
      <c r="Z68"/>
      <c r="AA68"/>
      <c r="AB68"/>
    </row>
    <row r="69" spans="2:28" x14ac:dyDescent="0.25">
      <c r="B69" s="41"/>
      <c r="C69" s="41"/>
      <c r="D69" s="63"/>
      <c r="E69" s="63" t="str">
        <f t="shared" ref="E69:E70" si="12">IF(G69="Y",1," ")</f>
        <v xml:space="preserve"> </v>
      </c>
      <c r="F69" s="63"/>
      <c r="G69" s="41"/>
      <c r="H69" s="61"/>
      <c r="V69"/>
      <c r="W69"/>
      <c r="X69"/>
      <c r="Y69"/>
      <c r="Z69"/>
      <c r="AA69"/>
      <c r="AB69"/>
    </row>
    <row r="70" spans="2:28" x14ac:dyDescent="0.25">
      <c r="B70" s="41"/>
      <c r="C70" s="41"/>
      <c r="D70" s="63"/>
      <c r="E70" s="63" t="str">
        <f t="shared" si="12"/>
        <v xml:space="preserve"> </v>
      </c>
      <c r="F70" s="63"/>
      <c r="G70" s="41"/>
      <c r="H70" s="61"/>
      <c r="V70"/>
      <c r="W70"/>
      <c r="X70"/>
      <c r="Y70"/>
      <c r="Z70"/>
      <c r="AA70"/>
      <c r="AB70"/>
    </row>
    <row r="71" spans="2:28" x14ac:dyDescent="0.25">
      <c r="B71" s="41"/>
      <c r="C71" s="41"/>
      <c r="D71" s="63"/>
      <c r="E71" s="63" t="str">
        <f t="shared" ref="E71:E76" si="13">IF(G71="y",1,"")</f>
        <v/>
      </c>
      <c r="F71" s="63"/>
      <c r="G71" s="41"/>
      <c r="H71" s="61"/>
      <c r="V71"/>
      <c r="W71"/>
      <c r="X71"/>
      <c r="Y71"/>
      <c r="Z71"/>
      <c r="AA71"/>
      <c r="AB71"/>
    </row>
    <row r="72" spans="2:28" x14ac:dyDescent="0.25">
      <c r="B72" s="41"/>
      <c r="C72" s="41"/>
      <c r="D72" s="63"/>
      <c r="E72" s="63" t="str">
        <f t="shared" si="13"/>
        <v/>
      </c>
      <c r="F72" s="63"/>
      <c r="G72" s="41"/>
      <c r="H72" s="61"/>
      <c r="V72"/>
      <c r="W72"/>
      <c r="X72"/>
      <c r="Y72"/>
      <c r="Z72"/>
      <c r="AA72"/>
      <c r="AB72"/>
    </row>
    <row r="73" spans="2:28" x14ac:dyDescent="0.25">
      <c r="B73" s="41"/>
      <c r="C73" s="41"/>
      <c r="D73" s="63"/>
      <c r="E73" s="63" t="str">
        <f t="shared" si="13"/>
        <v/>
      </c>
      <c r="F73" s="63"/>
      <c r="G73" s="41"/>
      <c r="H73" s="61"/>
      <c r="V73"/>
      <c r="W73"/>
      <c r="X73"/>
      <c r="Y73"/>
      <c r="Z73"/>
      <c r="AA73"/>
      <c r="AB73"/>
    </row>
    <row r="74" spans="2:28" x14ac:dyDescent="0.25">
      <c r="B74" s="41"/>
      <c r="C74" s="41"/>
      <c r="D74" s="63"/>
      <c r="E74" s="63" t="str">
        <f t="shared" si="13"/>
        <v/>
      </c>
      <c r="F74" s="63"/>
      <c r="G74" s="41"/>
      <c r="H74" s="61"/>
      <c r="V74"/>
      <c r="W74"/>
      <c r="X74"/>
      <c r="Y74"/>
      <c r="Z74"/>
      <c r="AA74"/>
      <c r="AB74"/>
    </row>
    <row r="75" spans="2:28" x14ac:dyDescent="0.25">
      <c r="B75" s="41"/>
      <c r="C75" s="41"/>
      <c r="D75" s="63"/>
      <c r="E75" s="63" t="str">
        <f t="shared" si="13"/>
        <v/>
      </c>
      <c r="F75" s="63"/>
      <c r="G75" s="41"/>
      <c r="H75" s="61"/>
      <c r="V75"/>
      <c r="W75"/>
      <c r="X75"/>
      <c r="Y75"/>
      <c r="Z75"/>
      <c r="AA75"/>
      <c r="AB75"/>
    </row>
    <row r="76" spans="2:28" x14ac:dyDescent="0.25">
      <c r="B76" s="41"/>
      <c r="C76" s="41"/>
      <c r="D76" s="63"/>
      <c r="E76" s="63" t="str">
        <f t="shared" si="13"/>
        <v/>
      </c>
      <c r="F76" s="63"/>
      <c r="G76" s="41"/>
      <c r="H76" s="61"/>
      <c r="V76"/>
      <c r="W76"/>
      <c r="X76"/>
      <c r="Y76"/>
      <c r="Z76"/>
      <c r="AA76"/>
      <c r="AB76"/>
    </row>
    <row r="77" spans="2:28" x14ac:dyDescent="0.25">
      <c r="B77" s="41"/>
      <c r="C77" s="41"/>
      <c r="D77" s="63"/>
      <c r="E77" s="63"/>
      <c r="F77" s="63"/>
      <c r="G77" s="41"/>
      <c r="H77" s="61"/>
      <c r="V77"/>
      <c r="W77"/>
      <c r="X77"/>
      <c r="Y77"/>
      <c r="Z77"/>
      <c r="AA77"/>
      <c r="AB77"/>
    </row>
    <row r="78" spans="2:28" x14ac:dyDescent="0.25">
      <c r="V78"/>
      <c r="W78"/>
      <c r="X78"/>
      <c r="Y78"/>
      <c r="Z78"/>
      <c r="AA78"/>
      <c r="AB78"/>
    </row>
    <row r="79" spans="2:28" x14ac:dyDescent="0.25">
      <c r="V79"/>
      <c r="W79"/>
      <c r="X79"/>
      <c r="Y79"/>
      <c r="Z79"/>
      <c r="AA79"/>
      <c r="AB79"/>
    </row>
    <row r="80" spans="2:28" x14ac:dyDescent="0.25">
      <c r="V80"/>
      <c r="W80"/>
      <c r="X80"/>
      <c r="Y80"/>
      <c r="Z80"/>
      <c r="AA80"/>
      <c r="AB80"/>
    </row>
    <row r="81" spans="4:28" x14ac:dyDescent="0.25">
      <c r="V81"/>
      <c r="W81"/>
      <c r="X81"/>
      <c r="Y81"/>
      <c r="Z81"/>
      <c r="AA81"/>
      <c r="AB81"/>
    </row>
    <row r="82" spans="4:28" x14ac:dyDescent="0.25">
      <c r="V82"/>
      <c r="W82"/>
      <c r="X82"/>
      <c r="Y82"/>
      <c r="Z82"/>
      <c r="AA82"/>
      <c r="AB82"/>
    </row>
    <row r="83" spans="4:28" x14ac:dyDescent="0.25">
      <c r="V83"/>
      <c r="W83"/>
      <c r="X83"/>
      <c r="Y83"/>
      <c r="Z83"/>
      <c r="AA83"/>
      <c r="AB83"/>
    </row>
    <row r="84" spans="4:28" x14ac:dyDescent="0.25">
      <c r="V84"/>
      <c r="W84"/>
      <c r="X84"/>
      <c r="Y84"/>
      <c r="Z84"/>
      <c r="AA84"/>
      <c r="AB84"/>
    </row>
    <row r="85" spans="4:28" x14ac:dyDescent="0.25">
      <c r="V85"/>
      <c r="W85"/>
      <c r="X85"/>
      <c r="Y85"/>
      <c r="Z85"/>
      <c r="AA85"/>
      <c r="AB85"/>
    </row>
    <row r="86" spans="4:28" x14ac:dyDescent="0.25">
      <c r="V86"/>
      <c r="W86"/>
      <c r="X86"/>
      <c r="Y86"/>
      <c r="Z86"/>
      <c r="AA86"/>
      <c r="AB86"/>
    </row>
    <row r="87" spans="4:28" x14ac:dyDescent="0.25">
      <c r="V87"/>
      <c r="W87"/>
      <c r="X87"/>
      <c r="Y87"/>
      <c r="Z87"/>
      <c r="AA87"/>
      <c r="AB87"/>
    </row>
    <row r="88" spans="4:28" x14ac:dyDescent="0.25">
      <c r="V88"/>
      <c r="W88"/>
      <c r="X88"/>
      <c r="Y88"/>
      <c r="Z88"/>
      <c r="AA88"/>
      <c r="AB88"/>
    </row>
    <row r="89" spans="4:28" x14ac:dyDescent="0.25">
      <c r="V89"/>
      <c r="W89"/>
      <c r="X89"/>
      <c r="Y89"/>
      <c r="Z89"/>
      <c r="AA89"/>
      <c r="AB89"/>
    </row>
    <row r="90" spans="4:28" x14ac:dyDescent="0.25">
      <c r="V90"/>
      <c r="W90"/>
      <c r="X90"/>
      <c r="Y90"/>
      <c r="Z90"/>
      <c r="AA90"/>
      <c r="AB90"/>
    </row>
    <row r="91" spans="4:28" x14ac:dyDescent="0.25">
      <c r="V91"/>
      <c r="W91"/>
      <c r="X91"/>
      <c r="Y91"/>
      <c r="Z91"/>
      <c r="AA91"/>
      <c r="AB91"/>
    </row>
    <row r="92" spans="4:28" x14ac:dyDescent="0.25">
      <c r="D92"/>
      <c r="E92"/>
      <c r="F92"/>
      <c r="V92"/>
      <c r="W92"/>
      <c r="X92"/>
      <c r="Y92"/>
      <c r="Z92"/>
      <c r="AA92"/>
      <c r="AB92"/>
    </row>
    <row r="93" spans="4:28" x14ac:dyDescent="0.25">
      <c r="D93"/>
      <c r="E93"/>
      <c r="F93"/>
      <c r="V93"/>
      <c r="W93"/>
      <c r="X93"/>
      <c r="Y93"/>
      <c r="Z93"/>
      <c r="AA93"/>
      <c r="AB93"/>
    </row>
    <row r="94" spans="4:28" x14ac:dyDescent="0.25">
      <c r="D94"/>
      <c r="E94"/>
      <c r="F94"/>
      <c r="V94"/>
      <c r="W94"/>
      <c r="X94"/>
      <c r="Y94"/>
      <c r="Z94"/>
      <c r="AA94"/>
      <c r="AB94"/>
    </row>
    <row r="95" spans="4:28" x14ac:dyDescent="0.25">
      <c r="D95"/>
      <c r="E95"/>
      <c r="F95"/>
      <c r="V95"/>
      <c r="W95"/>
      <c r="X95"/>
      <c r="Y95"/>
      <c r="Z95"/>
      <c r="AA95"/>
      <c r="AB95"/>
    </row>
    <row r="96" spans="4:28" x14ac:dyDescent="0.25">
      <c r="D96"/>
      <c r="E96"/>
      <c r="F96"/>
      <c r="V96"/>
      <c r="W96"/>
      <c r="X96"/>
      <c r="Y96"/>
      <c r="Z96"/>
      <c r="AA96"/>
      <c r="AB96"/>
    </row>
    <row r="97" spans="4:28" x14ac:dyDescent="0.25">
      <c r="D97"/>
      <c r="E97"/>
      <c r="F97"/>
      <c r="V97"/>
      <c r="W97"/>
      <c r="X97"/>
      <c r="Y97"/>
      <c r="Z97"/>
      <c r="AA97"/>
      <c r="AB97"/>
    </row>
    <row r="98" spans="4:28" x14ac:dyDescent="0.25">
      <c r="D98"/>
      <c r="E98"/>
      <c r="F98"/>
      <c r="V98"/>
      <c r="W98"/>
      <c r="X98"/>
      <c r="Y98"/>
      <c r="Z98"/>
      <c r="AA98"/>
      <c r="AB98"/>
    </row>
    <row r="99" spans="4:28" x14ac:dyDescent="0.25">
      <c r="D99"/>
      <c r="E99"/>
      <c r="F99"/>
      <c r="V99"/>
      <c r="W99"/>
      <c r="X99"/>
      <c r="Y99"/>
      <c r="Z99"/>
      <c r="AA99"/>
      <c r="AB99"/>
    </row>
    <row r="100" spans="4:28" x14ac:dyDescent="0.25">
      <c r="D100"/>
      <c r="E100"/>
      <c r="F100"/>
      <c r="V100"/>
      <c r="W100"/>
      <c r="X100"/>
      <c r="Y100"/>
      <c r="Z100"/>
      <c r="AA100"/>
      <c r="AB100"/>
    </row>
    <row r="101" spans="4:28" x14ac:dyDescent="0.25">
      <c r="D101"/>
      <c r="E101"/>
      <c r="F101"/>
      <c r="V101"/>
      <c r="W101"/>
      <c r="X101"/>
      <c r="Y101"/>
      <c r="Z101"/>
      <c r="AA101"/>
      <c r="AB101"/>
    </row>
    <row r="102" spans="4:28" x14ac:dyDescent="0.25">
      <c r="D102"/>
      <c r="E102"/>
      <c r="F102"/>
      <c r="V102"/>
      <c r="W102"/>
      <c r="X102"/>
      <c r="Y102"/>
      <c r="Z102"/>
      <c r="AA102"/>
      <c r="AB102"/>
    </row>
    <row r="103" spans="4:28" x14ac:dyDescent="0.25">
      <c r="D103"/>
      <c r="E103"/>
      <c r="F103"/>
      <c r="V103"/>
      <c r="W103"/>
      <c r="X103"/>
      <c r="Y103"/>
      <c r="Z103"/>
      <c r="AA103"/>
      <c r="AB103"/>
    </row>
    <row r="104" spans="4:28" x14ac:dyDescent="0.25">
      <c r="D104"/>
      <c r="E104"/>
      <c r="F104"/>
      <c r="V104"/>
      <c r="W104"/>
      <c r="X104"/>
      <c r="Y104"/>
      <c r="Z104"/>
      <c r="AA104"/>
      <c r="AB104"/>
    </row>
    <row r="105" spans="4:28" x14ac:dyDescent="0.25">
      <c r="D105"/>
      <c r="E105"/>
      <c r="F105"/>
      <c r="V105"/>
      <c r="W105"/>
      <c r="X105"/>
      <c r="Y105"/>
      <c r="Z105"/>
      <c r="AA105"/>
      <c r="AB105"/>
    </row>
    <row r="106" spans="4:28" x14ac:dyDescent="0.25">
      <c r="D106"/>
      <c r="E106"/>
      <c r="F106"/>
      <c r="V106"/>
      <c r="W106"/>
      <c r="X106"/>
      <c r="Y106"/>
      <c r="Z106"/>
      <c r="AA106"/>
      <c r="AB106"/>
    </row>
    <row r="107" spans="4:28" x14ac:dyDescent="0.25">
      <c r="D107"/>
      <c r="E107"/>
      <c r="F107"/>
      <c r="V107"/>
      <c r="W107"/>
      <c r="X107"/>
      <c r="Y107"/>
      <c r="Z107"/>
      <c r="AA107"/>
      <c r="AB107"/>
    </row>
    <row r="108" spans="4:28" x14ac:dyDescent="0.25">
      <c r="D108"/>
      <c r="E108"/>
      <c r="F108"/>
      <c r="V108"/>
      <c r="W108"/>
      <c r="X108"/>
      <c r="Y108"/>
      <c r="Z108"/>
      <c r="AA108"/>
      <c r="AB108"/>
    </row>
    <row r="109" spans="4:28" x14ac:dyDescent="0.25">
      <c r="D109"/>
      <c r="E109"/>
      <c r="F109"/>
      <c r="V109"/>
      <c r="W109"/>
      <c r="X109"/>
      <c r="Y109"/>
      <c r="Z109"/>
      <c r="AA109"/>
      <c r="AB109"/>
    </row>
    <row r="110" spans="4:28" x14ac:dyDescent="0.25">
      <c r="D110"/>
      <c r="E110"/>
      <c r="F110"/>
      <c r="V110"/>
      <c r="W110"/>
      <c r="X110"/>
      <c r="Y110"/>
      <c r="Z110"/>
      <c r="AA110"/>
      <c r="AB110"/>
    </row>
    <row r="111" spans="4:28" x14ac:dyDescent="0.25">
      <c r="D111"/>
      <c r="E111"/>
      <c r="F111"/>
      <c r="V111"/>
      <c r="W111"/>
      <c r="X111"/>
      <c r="Y111"/>
      <c r="Z111"/>
      <c r="AA111"/>
      <c r="AB111"/>
    </row>
    <row r="112" spans="4:28" x14ac:dyDescent="0.25">
      <c r="D112"/>
      <c r="E112"/>
      <c r="F112"/>
      <c r="V112"/>
      <c r="W112"/>
      <c r="X112"/>
      <c r="Y112"/>
      <c r="Z112"/>
      <c r="AA112"/>
      <c r="AB112"/>
    </row>
    <row r="113" spans="4:28" x14ac:dyDescent="0.25">
      <c r="D113"/>
      <c r="E113"/>
      <c r="F113"/>
      <c r="V113"/>
      <c r="W113"/>
      <c r="X113"/>
      <c r="Y113"/>
      <c r="Z113"/>
      <c r="AA113"/>
      <c r="AB113"/>
    </row>
    <row r="114" spans="4:28" x14ac:dyDescent="0.25">
      <c r="D114"/>
      <c r="E114"/>
      <c r="F114"/>
      <c r="V114"/>
      <c r="W114"/>
      <c r="X114"/>
      <c r="Y114"/>
      <c r="Z114"/>
      <c r="AA114"/>
      <c r="AB114"/>
    </row>
    <row r="115" spans="4:28" x14ac:dyDescent="0.25">
      <c r="D115"/>
      <c r="E115"/>
      <c r="F115"/>
      <c r="V115"/>
      <c r="W115"/>
      <c r="X115"/>
      <c r="Y115"/>
      <c r="Z115"/>
      <c r="AA115"/>
      <c r="AB115"/>
    </row>
    <row r="116" spans="4:28" x14ac:dyDescent="0.25">
      <c r="D116"/>
      <c r="E116"/>
      <c r="F116"/>
      <c r="V116"/>
      <c r="W116"/>
      <c r="X116"/>
      <c r="Y116"/>
      <c r="Z116"/>
      <c r="AA116"/>
      <c r="AB116"/>
    </row>
    <row r="117" spans="4:28" x14ac:dyDescent="0.25">
      <c r="D117"/>
      <c r="E117"/>
      <c r="F117"/>
      <c r="V117"/>
      <c r="W117"/>
      <c r="X117"/>
      <c r="Y117"/>
      <c r="Z117"/>
      <c r="AA117"/>
      <c r="AB117"/>
    </row>
    <row r="118" spans="4:28" x14ac:dyDescent="0.25">
      <c r="D118"/>
      <c r="E118"/>
      <c r="F118"/>
      <c r="V118"/>
      <c r="W118"/>
      <c r="X118"/>
      <c r="Y118"/>
      <c r="Z118"/>
      <c r="AA118"/>
      <c r="AB118"/>
    </row>
    <row r="119" spans="4:28" x14ac:dyDescent="0.25">
      <c r="D119"/>
      <c r="E119"/>
      <c r="F119"/>
      <c r="V119"/>
      <c r="W119"/>
      <c r="X119"/>
      <c r="Y119"/>
      <c r="Z119"/>
      <c r="AA119"/>
      <c r="AB119"/>
    </row>
    <row r="120" spans="4:28" x14ac:dyDescent="0.25">
      <c r="D120"/>
      <c r="E120"/>
      <c r="F120"/>
      <c r="V120"/>
      <c r="W120"/>
      <c r="X120"/>
      <c r="Y120"/>
      <c r="Z120"/>
      <c r="AA120"/>
      <c r="AB120"/>
    </row>
    <row r="121" spans="4:28" x14ac:dyDescent="0.25">
      <c r="D121"/>
      <c r="E121"/>
      <c r="F121"/>
      <c r="V121"/>
      <c r="W121"/>
      <c r="X121"/>
      <c r="Y121"/>
      <c r="Z121"/>
      <c r="AA121"/>
      <c r="AB121"/>
    </row>
    <row r="122" spans="4:28" x14ac:dyDescent="0.25">
      <c r="D122"/>
      <c r="E122"/>
      <c r="F122"/>
      <c r="V122"/>
      <c r="W122"/>
      <c r="X122"/>
      <c r="Y122"/>
      <c r="Z122"/>
      <c r="AA122"/>
      <c r="AB122"/>
    </row>
    <row r="123" spans="4:28" x14ac:dyDescent="0.25">
      <c r="D123"/>
      <c r="E123"/>
      <c r="F123"/>
      <c r="V123"/>
      <c r="W123"/>
      <c r="X123"/>
      <c r="Y123"/>
      <c r="Z123"/>
      <c r="AA123"/>
      <c r="AB123"/>
    </row>
    <row r="124" spans="4:28" x14ac:dyDescent="0.25">
      <c r="D124"/>
      <c r="E124"/>
      <c r="F124"/>
      <c r="V124"/>
      <c r="W124"/>
      <c r="X124"/>
      <c r="Y124"/>
      <c r="Z124"/>
      <c r="AA124"/>
      <c r="AB124"/>
    </row>
    <row r="125" spans="4:28" x14ac:dyDescent="0.25">
      <c r="D125"/>
      <c r="E125"/>
      <c r="F125"/>
      <c r="V125"/>
      <c r="W125"/>
      <c r="X125"/>
      <c r="Y125"/>
      <c r="Z125"/>
      <c r="AA125"/>
      <c r="AB125"/>
    </row>
    <row r="126" spans="4:28" x14ac:dyDescent="0.25">
      <c r="D126"/>
      <c r="E126"/>
      <c r="F126"/>
      <c r="V126"/>
      <c r="W126"/>
      <c r="X126"/>
      <c r="Y126"/>
      <c r="Z126"/>
      <c r="AA126"/>
      <c r="AB126"/>
    </row>
    <row r="127" spans="4:28" x14ac:dyDescent="0.25">
      <c r="D127"/>
      <c r="E127"/>
      <c r="F127"/>
      <c r="V127"/>
      <c r="W127"/>
      <c r="X127"/>
      <c r="Y127"/>
      <c r="Z127"/>
      <c r="AA127"/>
      <c r="AB127"/>
    </row>
    <row r="128" spans="4:28" x14ac:dyDescent="0.25">
      <c r="D128"/>
      <c r="E128"/>
      <c r="F128"/>
      <c r="V128"/>
      <c r="W128"/>
      <c r="X128"/>
      <c r="Y128"/>
      <c r="Z128"/>
      <c r="AA128"/>
      <c r="AB128"/>
    </row>
    <row r="129" spans="4:28" x14ac:dyDescent="0.25">
      <c r="D129"/>
      <c r="E129"/>
      <c r="F129"/>
      <c r="V129"/>
      <c r="W129"/>
      <c r="X129"/>
      <c r="Y129"/>
      <c r="Z129"/>
      <c r="AA129"/>
      <c r="AB129"/>
    </row>
    <row r="130" spans="4:28" x14ac:dyDescent="0.25">
      <c r="D130"/>
      <c r="E130"/>
      <c r="F130"/>
      <c r="V130"/>
      <c r="W130"/>
      <c r="X130"/>
      <c r="Y130"/>
      <c r="Z130"/>
      <c r="AA130"/>
      <c r="AB130"/>
    </row>
    <row r="131" spans="4:28" x14ac:dyDescent="0.25">
      <c r="D131"/>
      <c r="E131"/>
      <c r="F131"/>
      <c r="V131"/>
      <c r="W131"/>
      <c r="X131"/>
      <c r="Y131"/>
      <c r="Z131"/>
      <c r="AA131"/>
      <c r="AB131"/>
    </row>
    <row r="132" spans="4:28" x14ac:dyDescent="0.25">
      <c r="D132"/>
      <c r="E132"/>
      <c r="F132"/>
      <c r="V132"/>
      <c r="W132"/>
      <c r="X132"/>
      <c r="Y132"/>
      <c r="Z132"/>
      <c r="AA132"/>
      <c r="AB132"/>
    </row>
    <row r="133" spans="4:28" x14ac:dyDescent="0.25">
      <c r="D133"/>
      <c r="E133"/>
      <c r="F133"/>
      <c r="V133"/>
      <c r="W133"/>
      <c r="X133"/>
      <c r="Y133"/>
      <c r="Z133"/>
      <c r="AA133"/>
      <c r="AB133"/>
    </row>
    <row r="134" spans="4:28" x14ac:dyDescent="0.25">
      <c r="D134"/>
      <c r="E134"/>
      <c r="F134"/>
      <c r="V134"/>
      <c r="W134"/>
      <c r="X134"/>
      <c r="Y134"/>
      <c r="Z134"/>
      <c r="AA134"/>
      <c r="AB134"/>
    </row>
    <row r="135" spans="4:28" x14ac:dyDescent="0.25">
      <c r="D135"/>
      <c r="E135"/>
      <c r="F135"/>
      <c r="V135"/>
      <c r="W135"/>
      <c r="X135"/>
      <c r="Y135"/>
      <c r="Z135"/>
      <c r="AA135"/>
      <c r="AB135"/>
    </row>
    <row r="136" spans="4:28" x14ac:dyDescent="0.25">
      <c r="D136"/>
      <c r="E136"/>
      <c r="F136"/>
      <c r="V136"/>
      <c r="W136"/>
      <c r="X136"/>
      <c r="Y136"/>
      <c r="Z136"/>
      <c r="AA136"/>
      <c r="AB136"/>
    </row>
    <row r="137" spans="4:28" x14ac:dyDescent="0.25">
      <c r="D137"/>
      <c r="E137"/>
      <c r="F137"/>
      <c r="V137"/>
      <c r="W137"/>
      <c r="X137"/>
      <c r="Y137"/>
      <c r="Z137"/>
      <c r="AA137"/>
      <c r="AB137"/>
    </row>
    <row r="138" spans="4:28" x14ac:dyDescent="0.25">
      <c r="D138"/>
      <c r="E138"/>
      <c r="F138"/>
      <c r="V138"/>
      <c r="W138"/>
      <c r="X138"/>
      <c r="Y138"/>
      <c r="Z138"/>
      <c r="AA138"/>
      <c r="AB138"/>
    </row>
    <row r="139" spans="4:28" x14ac:dyDescent="0.25">
      <c r="D139"/>
      <c r="E139"/>
      <c r="F139"/>
      <c r="V139"/>
      <c r="W139"/>
      <c r="X139"/>
      <c r="Y139"/>
      <c r="Z139"/>
      <c r="AA139"/>
      <c r="AB139"/>
    </row>
    <row r="140" spans="4:28" x14ac:dyDescent="0.25">
      <c r="D140"/>
      <c r="E140"/>
      <c r="F140"/>
      <c r="V140"/>
      <c r="W140"/>
      <c r="X140"/>
      <c r="Y140"/>
      <c r="Z140"/>
      <c r="AA140"/>
      <c r="AB140"/>
    </row>
    <row r="141" spans="4:28" x14ac:dyDescent="0.25">
      <c r="D141"/>
      <c r="E141"/>
      <c r="F141"/>
      <c r="V141"/>
      <c r="W141"/>
      <c r="X141"/>
      <c r="Y141"/>
      <c r="Z141"/>
      <c r="AA141"/>
      <c r="AB141"/>
    </row>
    <row r="142" spans="4:28" x14ac:dyDescent="0.25">
      <c r="D142"/>
      <c r="E142"/>
      <c r="F142"/>
      <c r="V142"/>
      <c r="W142"/>
      <c r="X142"/>
      <c r="Y142"/>
      <c r="Z142"/>
      <c r="AA142"/>
      <c r="AB142"/>
    </row>
    <row r="143" spans="4:28" x14ac:dyDescent="0.25">
      <c r="D143"/>
      <c r="E143"/>
      <c r="F143"/>
      <c r="V143"/>
      <c r="W143"/>
      <c r="X143"/>
      <c r="Y143"/>
      <c r="Z143"/>
      <c r="AA143"/>
      <c r="AB143"/>
    </row>
    <row r="144" spans="4:28" x14ac:dyDescent="0.25">
      <c r="D144"/>
      <c r="E144"/>
      <c r="F144"/>
      <c r="V144"/>
      <c r="W144"/>
      <c r="X144"/>
      <c r="Y144"/>
      <c r="Z144"/>
      <c r="AA144"/>
      <c r="AB144"/>
    </row>
    <row r="145" spans="4:28" x14ac:dyDescent="0.25">
      <c r="D145"/>
      <c r="E145"/>
      <c r="F145"/>
      <c r="V145"/>
      <c r="W145"/>
      <c r="X145"/>
      <c r="Y145"/>
      <c r="Z145"/>
      <c r="AA145"/>
      <c r="AB145"/>
    </row>
    <row r="146" spans="4:28" x14ac:dyDescent="0.25">
      <c r="D146"/>
      <c r="E146"/>
      <c r="F146"/>
      <c r="V146"/>
      <c r="W146"/>
      <c r="X146"/>
      <c r="Y146"/>
      <c r="Z146"/>
      <c r="AA146"/>
      <c r="AB146"/>
    </row>
    <row r="147" spans="4:28" x14ac:dyDescent="0.25">
      <c r="D147"/>
      <c r="E147"/>
      <c r="F147"/>
      <c r="V147"/>
      <c r="W147"/>
      <c r="X147"/>
      <c r="Y147"/>
      <c r="Z147"/>
      <c r="AA147"/>
      <c r="AB147"/>
    </row>
    <row r="148" spans="4:28" x14ac:dyDescent="0.25">
      <c r="D148"/>
      <c r="E148"/>
      <c r="F148"/>
      <c r="V148"/>
      <c r="W148"/>
      <c r="X148"/>
      <c r="Y148"/>
      <c r="Z148"/>
      <c r="AA148"/>
      <c r="AB148"/>
    </row>
    <row r="149" spans="4:28" x14ac:dyDescent="0.25">
      <c r="D149"/>
      <c r="E149"/>
      <c r="F149"/>
      <c r="V149"/>
      <c r="W149"/>
      <c r="X149"/>
      <c r="Y149"/>
      <c r="Z149"/>
      <c r="AA149"/>
      <c r="AB149"/>
    </row>
    <row r="150" spans="4:28" x14ac:dyDescent="0.25">
      <c r="D150"/>
      <c r="E150"/>
      <c r="F150"/>
      <c r="V150"/>
      <c r="W150"/>
      <c r="X150"/>
      <c r="Y150"/>
      <c r="Z150"/>
      <c r="AA150"/>
      <c r="AB150"/>
    </row>
    <row r="151" spans="4:28" x14ac:dyDescent="0.25">
      <c r="D151"/>
      <c r="E151"/>
      <c r="F151"/>
      <c r="V151"/>
      <c r="W151"/>
      <c r="X151"/>
      <c r="Y151"/>
      <c r="Z151"/>
      <c r="AA151"/>
      <c r="AB151"/>
    </row>
    <row r="152" spans="4:28" x14ac:dyDescent="0.25">
      <c r="D152"/>
      <c r="E152"/>
      <c r="F152"/>
      <c r="V152"/>
      <c r="W152"/>
      <c r="X152"/>
      <c r="Y152"/>
      <c r="Z152"/>
      <c r="AA152"/>
      <c r="AB152"/>
    </row>
    <row r="153" spans="4:28" x14ac:dyDescent="0.25">
      <c r="D153"/>
      <c r="E153"/>
      <c r="F153"/>
      <c r="V153"/>
      <c r="W153"/>
      <c r="X153"/>
      <c r="Y153"/>
      <c r="Z153"/>
      <c r="AA153"/>
      <c r="AB153"/>
    </row>
    <row r="154" spans="4:28" x14ac:dyDescent="0.25">
      <c r="D154"/>
      <c r="E154"/>
      <c r="F154"/>
      <c r="V154"/>
      <c r="W154"/>
      <c r="X154"/>
      <c r="Y154"/>
      <c r="Z154"/>
      <c r="AA154"/>
      <c r="AB154"/>
    </row>
    <row r="155" spans="4:28" x14ac:dyDescent="0.25">
      <c r="D155"/>
      <c r="E155"/>
      <c r="F155"/>
      <c r="V155"/>
      <c r="W155"/>
      <c r="X155"/>
      <c r="Y155"/>
      <c r="Z155"/>
      <c r="AA155"/>
      <c r="AB155"/>
    </row>
    <row r="156" spans="4:28" x14ac:dyDescent="0.25">
      <c r="D156"/>
      <c r="E156"/>
      <c r="F156"/>
      <c r="V156"/>
      <c r="W156"/>
      <c r="X156"/>
      <c r="Y156"/>
      <c r="Z156"/>
      <c r="AA156"/>
      <c r="AB156"/>
    </row>
    <row r="157" spans="4:28" x14ac:dyDescent="0.25">
      <c r="D157"/>
      <c r="E157"/>
      <c r="F157"/>
      <c r="V157"/>
      <c r="W157"/>
      <c r="X157"/>
      <c r="Y157"/>
      <c r="Z157"/>
      <c r="AA157"/>
      <c r="AB157"/>
    </row>
    <row r="158" spans="4:28" x14ac:dyDescent="0.25">
      <c r="D158"/>
      <c r="E158"/>
      <c r="F158"/>
      <c r="V158"/>
      <c r="W158"/>
      <c r="X158"/>
      <c r="Y158"/>
      <c r="Z158"/>
      <c r="AA158"/>
      <c r="AB158"/>
    </row>
    <row r="159" spans="4:28" x14ac:dyDescent="0.25">
      <c r="D159"/>
      <c r="E159"/>
      <c r="F159"/>
      <c r="V159"/>
      <c r="W159"/>
      <c r="X159"/>
      <c r="Y159"/>
      <c r="Z159"/>
      <c r="AA159"/>
      <c r="AB159"/>
    </row>
    <row r="160" spans="4:28" x14ac:dyDescent="0.25">
      <c r="D160"/>
      <c r="E160"/>
      <c r="F160"/>
      <c r="V160"/>
      <c r="W160"/>
      <c r="X160"/>
      <c r="Y160"/>
      <c r="Z160"/>
      <c r="AA160"/>
      <c r="AB160"/>
    </row>
    <row r="161" spans="4:28" x14ac:dyDescent="0.25">
      <c r="D161"/>
      <c r="E161"/>
      <c r="F161"/>
      <c r="V161"/>
      <c r="W161"/>
      <c r="X161"/>
      <c r="Y161"/>
      <c r="Z161"/>
      <c r="AA161"/>
      <c r="AB161"/>
    </row>
    <row r="162" spans="4:28" x14ac:dyDescent="0.25">
      <c r="D162"/>
      <c r="E162"/>
      <c r="F162"/>
      <c r="V162"/>
      <c r="W162"/>
      <c r="X162"/>
      <c r="Y162"/>
      <c r="Z162"/>
      <c r="AA162"/>
      <c r="AB162"/>
    </row>
    <row r="163" spans="4:28" x14ac:dyDescent="0.25">
      <c r="D163"/>
      <c r="E163"/>
      <c r="F163"/>
      <c r="V163"/>
      <c r="W163"/>
      <c r="X163"/>
      <c r="Y163"/>
      <c r="Z163"/>
      <c r="AA163"/>
      <c r="AB163"/>
    </row>
    <row r="164" spans="4:28" x14ac:dyDescent="0.25">
      <c r="D164"/>
      <c r="E164"/>
      <c r="F164"/>
      <c r="V164"/>
      <c r="W164"/>
      <c r="X164"/>
      <c r="Y164"/>
      <c r="Z164"/>
      <c r="AA164"/>
      <c r="AB164"/>
    </row>
    <row r="165" spans="4:28" x14ac:dyDescent="0.25">
      <c r="D165"/>
      <c r="E165"/>
      <c r="F165"/>
      <c r="V165"/>
      <c r="W165"/>
      <c r="X165"/>
      <c r="Y165"/>
      <c r="Z165"/>
      <c r="AA165"/>
      <c r="AB165"/>
    </row>
    <row r="166" spans="4:28" x14ac:dyDescent="0.25">
      <c r="D166"/>
      <c r="E166"/>
      <c r="F166"/>
      <c r="V166"/>
      <c r="W166"/>
      <c r="X166"/>
      <c r="Y166"/>
      <c r="Z166"/>
      <c r="AA166"/>
      <c r="AB166"/>
    </row>
    <row r="167" spans="4:28" x14ac:dyDescent="0.25">
      <c r="D167"/>
      <c r="E167"/>
      <c r="F167"/>
      <c r="V167"/>
      <c r="W167"/>
      <c r="X167"/>
      <c r="Y167"/>
      <c r="Z167"/>
      <c r="AA167"/>
      <c r="AB167"/>
    </row>
    <row r="168" spans="4:28" x14ac:dyDescent="0.25">
      <c r="D168"/>
      <c r="E168"/>
      <c r="F168"/>
      <c r="V168"/>
      <c r="W168"/>
      <c r="X168"/>
      <c r="Y168"/>
      <c r="Z168"/>
      <c r="AA168"/>
      <c r="AB168"/>
    </row>
    <row r="169" spans="4:28" x14ac:dyDescent="0.25">
      <c r="D169"/>
      <c r="E169"/>
      <c r="F169"/>
      <c r="V169"/>
      <c r="W169"/>
      <c r="X169"/>
      <c r="Y169"/>
      <c r="Z169"/>
      <c r="AA169"/>
      <c r="AB169"/>
    </row>
    <row r="170" spans="4:28" x14ac:dyDescent="0.25">
      <c r="D170"/>
      <c r="E170"/>
      <c r="F170"/>
      <c r="V170"/>
      <c r="W170"/>
      <c r="X170"/>
      <c r="Y170"/>
      <c r="Z170"/>
      <c r="AA170"/>
      <c r="AB170"/>
    </row>
    <row r="171" spans="4:28" x14ac:dyDescent="0.25">
      <c r="D171"/>
      <c r="E171"/>
      <c r="F171"/>
      <c r="V171"/>
      <c r="W171"/>
      <c r="X171"/>
      <c r="Y171"/>
      <c r="Z171"/>
      <c r="AA171"/>
      <c r="AB171"/>
    </row>
    <row r="172" spans="4:28" x14ac:dyDescent="0.25">
      <c r="D172"/>
      <c r="E172"/>
      <c r="F172"/>
      <c r="V172"/>
      <c r="W172"/>
      <c r="X172"/>
      <c r="Y172"/>
      <c r="Z172"/>
      <c r="AA172"/>
      <c r="AB172"/>
    </row>
    <row r="173" spans="4:28" x14ac:dyDescent="0.25">
      <c r="D173"/>
      <c r="E173"/>
      <c r="F173"/>
      <c r="V173"/>
      <c r="W173"/>
      <c r="X173"/>
      <c r="Y173"/>
      <c r="Z173"/>
      <c r="AA173"/>
      <c r="AB173"/>
    </row>
    <row r="174" spans="4:28" x14ac:dyDescent="0.25">
      <c r="D174"/>
      <c r="E174"/>
      <c r="F174"/>
      <c r="V174"/>
      <c r="W174"/>
      <c r="X174"/>
      <c r="Y174"/>
      <c r="Z174"/>
      <c r="AA174"/>
      <c r="AB174"/>
    </row>
    <row r="175" spans="4:28" x14ac:dyDescent="0.25">
      <c r="D175"/>
      <c r="E175"/>
      <c r="F175"/>
      <c r="V175"/>
      <c r="W175"/>
      <c r="X175"/>
      <c r="Y175"/>
      <c r="Z175"/>
      <c r="AA175"/>
      <c r="AB175"/>
    </row>
    <row r="176" spans="4:28" x14ac:dyDescent="0.25">
      <c r="D176"/>
      <c r="E176"/>
      <c r="F176"/>
      <c r="V176"/>
      <c r="W176"/>
      <c r="X176"/>
      <c r="Y176"/>
      <c r="Z176"/>
      <c r="AA176"/>
      <c r="AB176"/>
    </row>
    <row r="177" spans="4:28" x14ac:dyDescent="0.25">
      <c r="D177"/>
      <c r="E177"/>
      <c r="F177"/>
      <c r="V177"/>
      <c r="W177"/>
      <c r="X177"/>
      <c r="Y177"/>
      <c r="Z177"/>
      <c r="AA177"/>
      <c r="AB177"/>
    </row>
    <row r="178" spans="4:28" x14ac:dyDescent="0.25">
      <c r="D178"/>
      <c r="E178"/>
      <c r="F178"/>
      <c r="V178"/>
      <c r="W178"/>
      <c r="X178"/>
      <c r="Y178"/>
      <c r="Z178"/>
      <c r="AA178"/>
      <c r="AB178"/>
    </row>
    <row r="179" spans="4:28" x14ac:dyDescent="0.25">
      <c r="D179"/>
      <c r="E179"/>
      <c r="F179"/>
      <c r="V179"/>
      <c r="W179"/>
      <c r="X179"/>
      <c r="Y179"/>
      <c r="Z179"/>
      <c r="AA179"/>
      <c r="AB179"/>
    </row>
    <row r="180" spans="4:28" x14ac:dyDescent="0.25">
      <c r="D180"/>
      <c r="E180"/>
      <c r="F180"/>
      <c r="V180"/>
      <c r="W180"/>
      <c r="X180"/>
      <c r="Y180"/>
      <c r="Z180"/>
      <c r="AA180"/>
      <c r="AB180"/>
    </row>
    <row r="181" spans="4:28" x14ac:dyDescent="0.25">
      <c r="D181"/>
      <c r="E181"/>
      <c r="F181"/>
      <c r="V181"/>
      <c r="W181"/>
      <c r="X181"/>
      <c r="Y181"/>
      <c r="Z181"/>
      <c r="AA181"/>
      <c r="AB181"/>
    </row>
    <row r="182" spans="4:28" x14ac:dyDescent="0.25">
      <c r="D182"/>
      <c r="E182"/>
      <c r="F182"/>
      <c r="V182"/>
      <c r="W182"/>
      <c r="X182"/>
      <c r="Y182"/>
      <c r="Z182"/>
      <c r="AA182"/>
      <c r="AB182"/>
    </row>
    <row r="183" spans="4:28" x14ac:dyDescent="0.25">
      <c r="D183"/>
      <c r="E183"/>
      <c r="F183"/>
      <c r="V183"/>
      <c r="W183"/>
      <c r="X183"/>
      <c r="Y183"/>
      <c r="Z183"/>
      <c r="AA183"/>
      <c r="AB183"/>
    </row>
    <row r="184" spans="4:28" x14ac:dyDescent="0.25">
      <c r="D184"/>
      <c r="E184"/>
      <c r="F184"/>
      <c r="V184"/>
      <c r="W184"/>
      <c r="X184"/>
      <c r="Y184"/>
      <c r="Z184"/>
      <c r="AA184"/>
      <c r="AB184"/>
    </row>
    <row r="185" spans="4:28" x14ac:dyDescent="0.25">
      <c r="D185"/>
      <c r="E185"/>
      <c r="F185"/>
      <c r="V185"/>
      <c r="W185"/>
      <c r="X185"/>
      <c r="Y185"/>
      <c r="Z185"/>
      <c r="AA185"/>
      <c r="AB185"/>
    </row>
    <row r="186" spans="4:28" x14ac:dyDescent="0.25">
      <c r="D186"/>
      <c r="E186"/>
      <c r="F186"/>
      <c r="V186"/>
      <c r="W186"/>
      <c r="X186"/>
      <c r="Y186"/>
      <c r="Z186"/>
      <c r="AA186"/>
      <c r="AB186"/>
    </row>
    <row r="187" spans="4:28" x14ac:dyDescent="0.25">
      <c r="D187"/>
      <c r="E187"/>
      <c r="F187"/>
      <c r="V187"/>
      <c r="W187"/>
      <c r="X187"/>
      <c r="Y187"/>
      <c r="Z187"/>
      <c r="AA187"/>
      <c r="AB187"/>
    </row>
    <row r="188" spans="4:28" x14ac:dyDescent="0.25">
      <c r="D188"/>
      <c r="E188"/>
      <c r="F188"/>
      <c r="V188"/>
      <c r="W188"/>
      <c r="X188"/>
      <c r="Y188"/>
      <c r="Z188"/>
      <c r="AA188"/>
      <c r="AB188"/>
    </row>
    <row r="189" spans="4:28" x14ac:dyDescent="0.25">
      <c r="D189"/>
      <c r="E189"/>
      <c r="F189"/>
      <c r="V189"/>
      <c r="W189"/>
      <c r="X189"/>
      <c r="Y189"/>
      <c r="Z189"/>
      <c r="AA189"/>
      <c r="AB189"/>
    </row>
    <row r="190" spans="4:28" x14ac:dyDescent="0.25">
      <c r="D190"/>
      <c r="E190"/>
      <c r="F190"/>
      <c r="V190"/>
      <c r="W190"/>
      <c r="X190"/>
      <c r="Y190"/>
      <c r="Z190"/>
      <c r="AA190"/>
      <c r="AB190"/>
    </row>
    <row r="191" spans="4:28" x14ac:dyDescent="0.25">
      <c r="D191"/>
      <c r="E191"/>
      <c r="F191"/>
      <c r="V191"/>
      <c r="W191"/>
      <c r="X191"/>
      <c r="Y191"/>
      <c r="Z191"/>
      <c r="AA191"/>
      <c r="AB191"/>
    </row>
    <row r="192" spans="4:28" x14ac:dyDescent="0.25">
      <c r="D192"/>
      <c r="E192"/>
      <c r="F192"/>
      <c r="V192"/>
      <c r="W192"/>
      <c r="X192"/>
      <c r="Y192"/>
      <c r="Z192"/>
      <c r="AA192"/>
      <c r="AB192"/>
    </row>
    <row r="193" spans="4:28" x14ac:dyDescent="0.25">
      <c r="D193"/>
      <c r="E193"/>
      <c r="F193"/>
      <c r="V193"/>
      <c r="W193"/>
      <c r="X193"/>
      <c r="Y193"/>
      <c r="Z193"/>
      <c r="AA193"/>
      <c r="AB193"/>
    </row>
    <row r="194" spans="4:28" x14ac:dyDescent="0.25">
      <c r="D194"/>
      <c r="E194"/>
      <c r="F194"/>
      <c r="V194"/>
      <c r="W194"/>
      <c r="X194"/>
      <c r="Y194"/>
      <c r="Z194"/>
      <c r="AA194"/>
      <c r="AB194"/>
    </row>
    <row r="195" spans="4:28" x14ac:dyDescent="0.25">
      <c r="D195"/>
      <c r="E195"/>
      <c r="F195"/>
      <c r="V195"/>
      <c r="W195"/>
      <c r="X195"/>
      <c r="Y195"/>
      <c r="Z195"/>
      <c r="AA195"/>
      <c r="AB195"/>
    </row>
    <row r="196" spans="4:28" x14ac:dyDescent="0.25">
      <c r="D196"/>
      <c r="E196"/>
      <c r="F196"/>
      <c r="V196"/>
      <c r="W196"/>
      <c r="X196"/>
      <c r="Y196"/>
      <c r="Z196"/>
      <c r="AA196"/>
      <c r="AB196"/>
    </row>
    <row r="197" spans="4:28" x14ac:dyDescent="0.25">
      <c r="D197"/>
      <c r="E197"/>
      <c r="F197"/>
      <c r="V197"/>
      <c r="W197"/>
      <c r="X197"/>
      <c r="Y197"/>
      <c r="Z197"/>
      <c r="AA197"/>
      <c r="AB197"/>
    </row>
    <row r="198" spans="4:28" x14ac:dyDescent="0.25">
      <c r="D198"/>
      <c r="E198"/>
      <c r="F198"/>
      <c r="V198"/>
      <c r="W198"/>
      <c r="X198"/>
      <c r="Y198"/>
      <c r="Z198"/>
      <c r="AA198"/>
      <c r="AB198"/>
    </row>
    <row r="199" spans="4:28" x14ac:dyDescent="0.25">
      <c r="D199"/>
      <c r="E199"/>
      <c r="F199"/>
      <c r="V199"/>
      <c r="W199"/>
      <c r="X199"/>
      <c r="Y199"/>
      <c r="Z199"/>
      <c r="AA199"/>
      <c r="AB199"/>
    </row>
    <row r="200" spans="4:28" x14ac:dyDescent="0.25">
      <c r="D200"/>
      <c r="E200"/>
      <c r="F200"/>
      <c r="V200"/>
      <c r="W200"/>
      <c r="X200"/>
      <c r="Y200"/>
      <c r="Z200"/>
      <c r="AA200"/>
      <c r="AB200"/>
    </row>
    <row r="201" spans="4:28" x14ac:dyDescent="0.25">
      <c r="D201"/>
      <c r="E201"/>
      <c r="F201"/>
      <c r="V201"/>
      <c r="W201"/>
      <c r="X201"/>
      <c r="Y201"/>
      <c r="Z201"/>
      <c r="AA201"/>
      <c r="AB201"/>
    </row>
    <row r="202" spans="4:28" x14ac:dyDescent="0.25">
      <c r="D202"/>
      <c r="E202"/>
      <c r="F202"/>
      <c r="V202"/>
      <c r="W202"/>
      <c r="X202"/>
      <c r="Y202"/>
      <c r="Z202"/>
      <c r="AA202"/>
      <c r="AB202"/>
    </row>
    <row r="203" spans="4:28" x14ac:dyDescent="0.25">
      <c r="D203"/>
      <c r="E203"/>
      <c r="F203"/>
      <c r="V203"/>
      <c r="W203"/>
      <c r="X203"/>
      <c r="Y203"/>
      <c r="Z203"/>
      <c r="AA203"/>
      <c r="AB203"/>
    </row>
    <row r="204" spans="4:28" x14ac:dyDescent="0.25">
      <c r="D204"/>
      <c r="E204"/>
      <c r="F204"/>
      <c r="V204"/>
      <c r="W204"/>
      <c r="X204"/>
      <c r="Y204"/>
      <c r="Z204"/>
      <c r="AA204"/>
      <c r="AB204"/>
    </row>
    <row r="205" spans="4:28" x14ac:dyDescent="0.25">
      <c r="D205"/>
      <c r="E205"/>
      <c r="F205"/>
      <c r="V205"/>
      <c r="W205"/>
      <c r="X205"/>
      <c r="Y205"/>
      <c r="Z205"/>
      <c r="AA205"/>
      <c r="AB205"/>
    </row>
    <row r="206" spans="4:28" x14ac:dyDescent="0.25">
      <c r="D206"/>
      <c r="E206"/>
      <c r="F206"/>
      <c r="V206"/>
      <c r="W206"/>
      <c r="X206"/>
      <c r="Y206"/>
      <c r="Z206"/>
      <c r="AA206"/>
      <c r="AB206"/>
    </row>
    <row r="207" spans="4:28" x14ac:dyDescent="0.25">
      <c r="D207"/>
      <c r="E207"/>
      <c r="F207"/>
      <c r="V207"/>
      <c r="W207"/>
      <c r="X207"/>
      <c r="Y207"/>
      <c r="Z207"/>
      <c r="AA207"/>
      <c r="AB207"/>
    </row>
    <row r="208" spans="4:28" x14ac:dyDescent="0.25">
      <c r="D208"/>
      <c r="E208"/>
      <c r="F208"/>
      <c r="V208"/>
      <c r="W208"/>
      <c r="X208"/>
      <c r="Y208"/>
      <c r="Z208"/>
      <c r="AA208"/>
      <c r="AB208"/>
    </row>
    <row r="209" spans="4:28" x14ac:dyDescent="0.25">
      <c r="D209"/>
      <c r="E209"/>
      <c r="F209"/>
      <c r="V209"/>
      <c r="W209"/>
      <c r="X209"/>
      <c r="Y209"/>
      <c r="Z209"/>
      <c r="AA209"/>
      <c r="AB209"/>
    </row>
    <row r="210" spans="4:28" x14ac:dyDescent="0.25">
      <c r="D210"/>
      <c r="E210"/>
      <c r="F210"/>
      <c r="V210"/>
      <c r="W210"/>
      <c r="X210"/>
      <c r="Y210"/>
      <c r="Z210"/>
      <c r="AA210"/>
      <c r="AB210"/>
    </row>
    <row r="211" spans="4:28" x14ac:dyDescent="0.25">
      <c r="D211"/>
      <c r="E211"/>
      <c r="F211"/>
      <c r="V211"/>
      <c r="W211"/>
      <c r="X211"/>
      <c r="Y211"/>
      <c r="Z211"/>
      <c r="AA211"/>
      <c r="AB211"/>
    </row>
    <row r="212" spans="4:28" x14ac:dyDescent="0.25">
      <c r="D212"/>
      <c r="E212"/>
      <c r="F212"/>
      <c r="V212"/>
      <c r="W212"/>
      <c r="X212"/>
      <c r="Y212"/>
      <c r="Z212"/>
      <c r="AA212"/>
      <c r="AB212"/>
    </row>
    <row r="213" spans="4:28" x14ac:dyDescent="0.25">
      <c r="D213"/>
      <c r="E213"/>
      <c r="F213"/>
      <c r="V213"/>
      <c r="W213"/>
      <c r="X213"/>
      <c r="Y213"/>
      <c r="Z213"/>
      <c r="AA213"/>
      <c r="AB213"/>
    </row>
    <row r="214" spans="4:28" x14ac:dyDescent="0.25">
      <c r="D214"/>
      <c r="E214"/>
      <c r="F214"/>
      <c r="V214"/>
      <c r="W214"/>
      <c r="X214"/>
      <c r="Y214"/>
      <c r="Z214"/>
      <c r="AA214"/>
      <c r="AB214"/>
    </row>
    <row r="215" spans="4:28" x14ac:dyDescent="0.25">
      <c r="D215"/>
      <c r="E215"/>
      <c r="F215"/>
    </row>
    <row r="216" spans="4:28" x14ac:dyDescent="0.25">
      <c r="D216"/>
      <c r="E216"/>
      <c r="F216"/>
    </row>
    <row r="217" spans="4:28" x14ac:dyDescent="0.25">
      <c r="D217"/>
      <c r="E217"/>
      <c r="F217"/>
    </row>
    <row r="218" spans="4:28" x14ac:dyDescent="0.25">
      <c r="D218"/>
      <c r="E218"/>
      <c r="F218"/>
    </row>
    <row r="219" spans="4:28" x14ac:dyDescent="0.25">
      <c r="D219"/>
      <c r="E219"/>
      <c r="F219"/>
    </row>
    <row r="220" spans="4:28" x14ac:dyDescent="0.25">
      <c r="D220"/>
      <c r="E220"/>
      <c r="F220"/>
      <c r="V220"/>
      <c r="W220"/>
      <c r="X220"/>
      <c r="Y220"/>
      <c r="Z220"/>
      <c r="AA220"/>
      <c r="AB220"/>
    </row>
    <row r="221" spans="4:28" x14ac:dyDescent="0.25">
      <c r="D221"/>
      <c r="E221"/>
      <c r="F221"/>
      <c r="V221"/>
      <c r="W221"/>
      <c r="X221"/>
      <c r="Y221"/>
      <c r="Z221"/>
      <c r="AA221"/>
      <c r="AB221"/>
    </row>
    <row r="222" spans="4:28" x14ac:dyDescent="0.25">
      <c r="D222"/>
      <c r="E222"/>
      <c r="F222"/>
      <c r="V222"/>
      <c r="W222"/>
      <c r="X222"/>
      <c r="Y222"/>
      <c r="Z222"/>
      <c r="AA222"/>
      <c r="AB222"/>
    </row>
    <row r="223" spans="4:28" x14ac:dyDescent="0.25">
      <c r="D223"/>
      <c r="E223"/>
      <c r="F223"/>
      <c r="V223"/>
      <c r="W223"/>
      <c r="X223"/>
      <c r="Y223"/>
      <c r="Z223"/>
      <c r="AA223"/>
      <c r="AB223"/>
    </row>
    <row r="224" spans="4:28" x14ac:dyDescent="0.25">
      <c r="D224"/>
      <c r="E224"/>
      <c r="F224"/>
      <c r="V224"/>
      <c r="W224"/>
      <c r="X224"/>
      <c r="Y224"/>
      <c r="Z224"/>
      <c r="AA224"/>
      <c r="AB224"/>
    </row>
    <row r="225" spans="4:28" x14ac:dyDescent="0.25">
      <c r="D225"/>
      <c r="E225"/>
      <c r="F225"/>
      <c r="V225"/>
      <c r="W225"/>
      <c r="X225"/>
      <c r="Y225"/>
      <c r="Z225"/>
      <c r="AA225"/>
      <c r="AB225"/>
    </row>
    <row r="226" spans="4:28" x14ac:dyDescent="0.25">
      <c r="D226"/>
      <c r="E226"/>
      <c r="F226"/>
      <c r="V226"/>
      <c r="W226"/>
      <c r="X226"/>
      <c r="Y226"/>
      <c r="Z226"/>
      <c r="AA226"/>
      <c r="AB226"/>
    </row>
    <row r="227" spans="4:28" x14ac:dyDescent="0.25">
      <c r="D227"/>
      <c r="E227"/>
      <c r="F227"/>
      <c r="V227"/>
      <c r="W227"/>
      <c r="X227"/>
      <c r="Y227"/>
      <c r="Z227"/>
      <c r="AA227"/>
      <c r="AB227"/>
    </row>
    <row r="228" spans="4:28" x14ac:dyDescent="0.25">
      <c r="D228"/>
      <c r="E228"/>
      <c r="F228"/>
      <c r="V228"/>
      <c r="W228"/>
      <c r="X228"/>
      <c r="Y228"/>
      <c r="Z228"/>
      <c r="AA228"/>
      <c r="AB228"/>
    </row>
    <row r="229" spans="4:28" x14ac:dyDescent="0.25">
      <c r="D229"/>
      <c r="E229"/>
      <c r="F229"/>
      <c r="V229"/>
      <c r="W229"/>
      <c r="X229"/>
      <c r="Y229"/>
      <c r="Z229"/>
      <c r="AA229"/>
      <c r="AB229"/>
    </row>
    <row r="230" spans="4:28" x14ac:dyDescent="0.25">
      <c r="D230"/>
      <c r="E230"/>
      <c r="F230"/>
      <c r="V230"/>
      <c r="W230"/>
      <c r="X230"/>
      <c r="Y230"/>
      <c r="Z230"/>
      <c r="AA230"/>
      <c r="AB230"/>
    </row>
    <row r="231" spans="4:28" x14ac:dyDescent="0.25">
      <c r="D231"/>
      <c r="E231"/>
      <c r="F231"/>
      <c r="V231"/>
      <c r="W231"/>
      <c r="X231"/>
      <c r="Y231"/>
      <c r="Z231"/>
      <c r="AA231"/>
      <c r="AB231"/>
    </row>
    <row r="232" spans="4:28" x14ac:dyDescent="0.25">
      <c r="D232"/>
      <c r="E232"/>
      <c r="F232"/>
      <c r="V232"/>
      <c r="W232"/>
      <c r="X232"/>
      <c r="Y232"/>
      <c r="Z232"/>
      <c r="AA232"/>
      <c r="AB232"/>
    </row>
    <row r="233" spans="4:28" x14ac:dyDescent="0.25">
      <c r="D233"/>
      <c r="E233"/>
      <c r="F233"/>
      <c r="V233"/>
      <c r="W233"/>
      <c r="X233"/>
      <c r="Y233"/>
      <c r="Z233"/>
      <c r="AA233"/>
      <c r="AB233"/>
    </row>
    <row r="234" spans="4:28" x14ac:dyDescent="0.25">
      <c r="D234"/>
      <c r="E234"/>
      <c r="F234"/>
      <c r="V234"/>
      <c r="W234"/>
      <c r="X234"/>
      <c r="Y234"/>
      <c r="Z234"/>
      <c r="AA234"/>
      <c r="AB234"/>
    </row>
    <row r="235" spans="4:28" x14ac:dyDescent="0.25">
      <c r="D235"/>
      <c r="E235"/>
      <c r="F235"/>
      <c r="V235"/>
      <c r="W235"/>
      <c r="X235"/>
      <c r="Y235"/>
      <c r="Z235"/>
      <c r="AA235"/>
      <c r="AB235"/>
    </row>
    <row r="236" spans="4:28" x14ac:dyDescent="0.25">
      <c r="D236"/>
      <c r="E236"/>
      <c r="F236"/>
      <c r="V236"/>
      <c r="W236"/>
      <c r="X236"/>
      <c r="Y236"/>
      <c r="Z236"/>
      <c r="AA236"/>
      <c r="AB236"/>
    </row>
    <row r="237" spans="4:28" x14ac:dyDescent="0.25">
      <c r="D237"/>
      <c r="E237"/>
      <c r="F237"/>
      <c r="V237"/>
      <c r="W237"/>
      <c r="X237"/>
      <c r="Y237"/>
      <c r="Z237"/>
      <c r="AA237"/>
      <c r="AB237"/>
    </row>
    <row r="248" spans="4:28" x14ac:dyDescent="0.25">
      <c r="D248"/>
      <c r="E248"/>
      <c r="F248"/>
      <c r="G248"/>
      <c r="S248"/>
      <c r="V248"/>
      <c r="W248"/>
      <c r="X248"/>
      <c r="Y248"/>
      <c r="Z248"/>
      <c r="AA248"/>
      <c r="AB248"/>
    </row>
    <row r="249" spans="4:28" x14ac:dyDescent="0.25">
      <c r="D249"/>
      <c r="E249"/>
      <c r="F249"/>
      <c r="G249"/>
      <c r="S249"/>
      <c r="V249"/>
      <c r="W249"/>
      <c r="X249"/>
      <c r="Y249"/>
      <c r="Z249"/>
      <c r="AA249"/>
      <c r="AB249"/>
    </row>
    <row r="250" spans="4:28" x14ac:dyDescent="0.25">
      <c r="D250"/>
      <c r="E250"/>
      <c r="F250"/>
      <c r="G250"/>
      <c r="S250"/>
      <c r="V250"/>
      <c r="W250"/>
      <c r="X250"/>
      <c r="Y250"/>
      <c r="Z250"/>
      <c r="AA250"/>
      <c r="AB250"/>
    </row>
    <row r="251" spans="4:28" x14ac:dyDescent="0.25">
      <c r="D251"/>
      <c r="E251"/>
      <c r="F251"/>
      <c r="G251"/>
      <c r="S251"/>
      <c r="V251"/>
      <c r="W251"/>
      <c r="X251"/>
      <c r="Y251"/>
      <c r="Z251"/>
      <c r="AA251"/>
      <c r="AB251"/>
    </row>
    <row r="252" spans="4:28" x14ac:dyDescent="0.25">
      <c r="D252"/>
      <c r="E252"/>
      <c r="F252"/>
      <c r="G252"/>
      <c r="S252"/>
      <c r="V252"/>
      <c r="W252"/>
      <c r="X252"/>
      <c r="Y252"/>
      <c r="Z252"/>
      <c r="AA252"/>
      <c r="AB252"/>
    </row>
    <row r="253" spans="4:28" x14ac:dyDescent="0.25">
      <c r="D253"/>
      <c r="E253"/>
      <c r="F253"/>
      <c r="G253"/>
      <c r="S253"/>
      <c r="V253"/>
      <c r="W253"/>
      <c r="X253"/>
      <c r="Y253"/>
      <c r="Z253"/>
      <c r="AA253"/>
      <c r="AB253"/>
    </row>
    <row r="254" spans="4:28" x14ac:dyDescent="0.25">
      <c r="D254"/>
      <c r="E254"/>
      <c r="F254"/>
      <c r="G254"/>
      <c r="S254"/>
      <c r="V254"/>
      <c r="W254"/>
      <c r="X254"/>
      <c r="Y254"/>
      <c r="Z254"/>
      <c r="AA254"/>
      <c r="AB254"/>
    </row>
    <row r="255" spans="4:28" x14ac:dyDescent="0.25">
      <c r="D255"/>
      <c r="E255"/>
      <c r="F255"/>
      <c r="G255"/>
      <c r="S255"/>
      <c r="V255"/>
      <c r="W255"/>
      <c r="X255"/>
      <c r="Y255"/>
      <c r="Z255"/>
      <c r="AA255"/>
      <c r="AB255"/>
    </row>
    <row r="256" spans="4:28" x14ac:dyDescent="0.25">
      <c r="D256"/>
      <c r="E256"/>
      <c r="F256"/>
      <c r="G256"/>
      <c r="S256"/>
      <c r="V256"/>
      <c r="W256"/>
      <c r="X256"/>
      <c r="Y256"/>
      <c r="Z256"/>
      <c r="AA256"/>
      <c r="AB256"/>
    </row>
    <row r="257" spans="4:28" x14ac:dyDescent="0.25">
      <c r="D257"/>
      <c r="E257"/>
      <c r="F257"/>
      <c r="G257"/>
      <c r="S257"/>
      <c r="V257"/>
      <c r="W257"/>
      <c r="X257"/>
      <c r="Y257"/>
      <c r="Z257"/>
      <c r="AA257"/>
      <c r="AB257"/>
    </row>
  </sheetData>
  <mergeCells count="9">
    <mergeCell ref="AF3:AL3"/>
    <mergeCell ref="A15:D15"/>
    <mergeCell ref="A16:D16"/>
    <mergeCell ref="A17:D17"/>
    <mergeCell ref="A2:D2"/>
    <mergeCell ref="A3:D4"/>
    <mergeCell ref="G3:G4"/>
    <mergeCell ref="H3:R3"/>
    <mergeCell ref="T3:AC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M312"/>
  <sheetViews>
    <sheetView zoomScaleNormal="100" workbookViewId="0">
      <selection activeCell="A3" sqref="A3:D4"/>
    </sheetView>
  </sheetViews>
  <sheetFormatPr defaultRowHeight="12.5" x14ac:dyDescent="0.25"/>
  <cols>
    <col min="2" max="2" width="0" hidden="1" customWidth="1"/>
    <col min="4" max="4" width="40" style="49" customWidth="1"/>
    <col min="5" max="5" width="11.453125" style="49" hidden="1" customWidth="1"/>
    <col min="6" max="6" width="5.453125" style="38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4" width="15.453125" bestFit="1" customWidth="1"/>
    <col min="15" max="15" width="15.453125" customWidth="1"/>
    <col min="16" max="16" width="13.453125" bestFit="1" customWidth="1"/>
    <col min="17" max="17" width="15.81640625" customWidth="1"/>
    <col min="18" max="18" width="4.1796875" style="50" customWidth="1"/>
    <col min="19" max="19" width="16.54296875" customWidth="1"/>
    <col min="20" max="20" width="14.81640625" customWidth="1"/>
    <col min="21" max="27" width="14.81640625" style="45" customWidth="1"/>
    <col min="28" max="28" width="17.1796875" customWidth="1"/>
    <col min="29" max="29" width="15.453125" customWidth="1"/>
    <col min="30" max="30" width="3.453125" customWidth="1"/>
    <col min="31" max="31" width="17.54296875" bestFit="1" customWidth="1"/>
    <col min="32" max="34" width="16.1796875" customWidth="1"/>
    <col min="35" max="35" width="17.1796875" customWidth="1"/>
    <col min="36" max="36" width="16.1796875" customWidth="1"/>
    <col min="37" max="37" width="17.81640625" customWidth="1"/>
    <col min="38" max="38" width="15.54296875" customWidth="1"/>
  </cols>
  <sheetData>
    <row r="1" spans="1:143" s="45" customFormat="1" x14ac:dyDescent="0.25">
      <c r="D1" s="62"/>
      <c r="E1" s="62"/>
      <c r="F1" s="71"/>
      <c r="R1" s="50"/>
    </row>
    <row r="2" spans="1:143" s="32" customFormat="1" ht="19.5" customHeight="1" x14ac:dyDescent="0.25">
      <c r="A2" s="184"/>
      <c r="B2" s="184"/>
      <c r="C2" s="184"/>
      <c r="D2" s="184"/>
      <c r="E2" s="74"/>
      <c r="F2" s="53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143" s="4" customFormat="1" ht="20.25" customHeight="1" x14ac:dyDescent="0.3">
      <c r="A3" s="191" t="s">
        <v>340</v>
      </c>
      <c r="B3" s="192"/>
      <c r="C3" s="192"/>
      <c r="D3" s="192"/>
      <c r="E3" s="75"/>
      <c r="F3" s="205"/>
      <c r="G3" s="207" t="s">
        <v>237</v>
      </c>
      <c r="H3" s="208"/>
      <c r="I3" s="208"/>
      <c r="J3" s="208"/>
      <c r="K3" s="208"/>
      <c r="L3" s="208"/>
      <c r="M3" s="208"/>
      <c r="N3" s="208"/>
      <c r="O3" s="208"/>
      <c r="P3" s="208"/>
      <c r="Q3" s="209"/>
      <c r="R3" s="23"/>
      <c r="S3" s="207" t="s">
        <v>242</v>
      </c>
      <c r="T3" s="210"/>
      <c r="U3" s="210"/>
      <c r="V3" s="210"/>
      <c r="W3" s="210"/>
      <c r="X3" s="210"/>
      <c r="Y3" s="210"/>
      <c r="Z3" s="210"/>
      <c r="AA3" s="210"/>
      <c r="AB3" s="211"/>
      <c r="AC3" s="14"/>
      <c r="AD3" s="2"/>
      <c r="AE3" s="203" t="s">
        <v>253</v>
      </c>
      <c r="AF3" s="204"/>
      <c r="AG3" s="204"/>
      <c r="AH3" s="204"/>
      <c r="AI3" s="182"/>
      <c r="AJ3" s="204"/>
      <c r="AK3" s="183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</row>
    <row r="4" spans="1:143" s="4" customFormat="1" ht="91.5" customHeight="1" x14ac:dyDescent="0.25">
      <c r="A4" s="193"/>
      <c r="B4" s="194"/>
      <c r="C4" s="194"/>
      <c r="D4" s="194"/>
      <c r="E4" s="63"/>
      <c r="F4" s="206"/>
      <c r="G4" s="17" t="s">
        <v>230</v>
      </c>
      <c r="H4" s="15" t="s">
        <v>231</v>
      </c>
      <c r="I4" s="15" t="s">
        <v>232</v>
      </c>
      <c r="J4" s="15" t="s">
        <v>233</v>
      </c>
      <c r="K4" s="42" t="s">
        <v>245</v>
      </c>
      <c r="L4" s="15" t="s">
        <v>234</v>
      </c>
      <c r="M4" s="15" t="s">
        <v>0</v>
      </c>
      <c r="N4" s="15" t="s">
        <v>235</v>
      </c>
      <c r="O4" s="15" t="s">
        <v>236</v>
      </c>
      <c r="P4" s="22" t="s">
        <v>268</v>
      </c>
      <c r="Q4" s="56" t="s">
        <v>1</v>
      </c>
      <c r="R4" s="24"/>
      <c r="S4" s="15" t="s">
        <v>238</v>
      </c>
      <c r="T4" s="33" t="s">
        <v>239</v>
      </c>
      <c r="U4" s="55" t="s">
        <v>286</v>
      </c>
      <c r="V4" s="55" t="s">
        <v>287</v>
      </c>
      <c r="W4" s="16" t="s">
        <v>2</v>
      </c>
      <c r="X4" s="16" t="s">
        <v>240</v>
      </c>
      <c r="Y4" s="16" t="s">
        <v>288</v>
      </c>
      <c r="Z4" s="55" t="s">
        <v>289</v>
      </c>
      <c r="AA4" s="16" t="s">
        <v>241</v>
      </c>
      <c r="AB4" s="25" t="s">
        <v>244</v>
      </c>
      <c r="AC4" s="21" t="s">
        <v>243</v>
      </c>
      <c r="AD4" s="2"/>
      <c r="AE4" s="15" t="s">
        <v>246</v>
      </c>
      <c r="AF4" s="15" t="s">
        <v>247</v>
      </c>
      <c r="AG4" s="15" t="s">
        <v>248</v>
      </c>
      <c r="AH4" s="15" t="s">
        <v>249</v>
      </c>
      <c r="AI4" s="58" t="s">
        <v>252</v>
      </c>
      <c r="AJ4" s="33" t="s">
        <v>250</v>
      </c>
      <c r="AK4" s="58" t="s">
        <v>251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</row>
    <row r="5" spans="1:143" ht="21" customHeight="1" x14ac:dyDescent="0.3">
      <c r="A5" s="3">
        <v>1</v>
      </c>
      <c r="B5" s="41" t="s">
        <v>300</v>
      </c>
      <c r="C5" s="41">
        <v>9490</v>
      </c>
      <c r="D5" s="63" t="s">
        <v>98</v>
      </c>
      <c r="E5" s="63"/>
      <c r="F5" s="67" t="s">
        <v>305</v>
      </c>
      <c r="G5" s="72">
        <v>0</v>
      </c>
      <c r="H5" s="64">
        <v>0</v>
      </c>
      <c r="I5" s="64">
        <v>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64">
        <v>0</v>
      </c>
      <c r="Q5" s="65">
        <f t="shared" ref="Q5:Q19" si="0">SUM(G5:P5)</f>
        <v>0</v>
      </c>
      <c r="R5" s="27"/>
      <c r="S5" s="64">
        <v>0</v>
      </c>
      <c r="T5" s="64">
        <v>0</v>
      </c>
      <c r="U5" s="64">
        <v>0</v>
      </c>
      <c r="V5" s="64">
        <v>0</v>
      </c>
      <c r="W5" s="64">
        <v>0</v>
      </c>
      <c r="X5" s="64">
        <v>0</v>
      </c>
      <c r="Y5" s="64">
        <v>0</v>
      </c>
      <c r="Z5" s="64">
        <v>0</v>
      </c>
      <c r="AA5" s="64">
        <v>0</v>
      </c>
      <c r="AB5" s="46">
        <f t="shared" ref="AB5:AB19" si="1">SUM(S5:AA5)</f>
        <v>0</v>
      </c>
      <c r="AC5" s="44">
        <f t="shared" ref="AC5:AC20" si="2">+Q5-AB5</f>
        <v>0</v>
      </c>
      <c r="AD5" s="39"/>
      <c r="AE5" s="64">
        <v>0</v>
      </c>
      <c r="AF5" s="64">
        <v>0</v>
      </c>
      <c r="AG5" s="64">
        <v>0</v>
      </c>
      <c r="AH5" s="64">
        <v>0</v>
      </c>
      <c r="AI5" s="60">
        <f t="shared" ref="AI5:AI19" si="3">SUM(AE5:AH5)</f>
        <v>0</v>
      </c>
      <c r="AJ5" s="64">
        <v>0</v>
      </c>
      <c r="AK5" s="60">
        <f t="shared" ref="AK5:AK19" si="4">+AI5-AJ5</f>
        <v>0</v>
      </c>
      <c r="AL5" s="39"/>
    </row>
    <row r="6" spans="1:143" ht="21" customHeight="1" x14ac:dyDescent="0.3">
      <c r="A6" s="3">
        <f>+A5+1</f>
        <v>2</v>
      </c>
      <c r="B6" s="41" t="s">
        <v>300</v>
      </c>
      <c r="C6" s="41">
        <v>9483</v>
      </c>
      <c r="D6" s="63" t="s">
        <v>87</v>
      </c>
      <c r="E6" s="63"/>
      <c r="F6" s="67" t="s">
        <v>305</v>
      </c>
      <c r="G6" s="72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>
        <v>0</v>
      </c>
      <c r="O6" s="64">
        <v>0</v>
      </c>
      <c r="P6" s="64">
        <v>0</v>
      </c>
      <c r="Q6" s="65">
        <f t="shared" si="0"/>
        <v>0</v>
      </c>
      <c r="R6" s="9"/>
      <c r="S6" s="64">
        <v>0</v>
      </c>
      <c r="T6" s="64">
        <v>0</v>
      </c>
      <c r="U6" s="64">
        <v>0</v>
      </c>
      <c r="V6" s="64">
        <v>0</v>
      </c>
      <c r="W6" s="64">
        <v>0</v>
      </c>
      <c r="X6" s="64">
        <v>0</v>
      </c>
      <c r="Y6" s="64">
        <v>0</v>
      </c>
      <c r="Z6" s="64">
        <v>0</v>
      </c>
      <c r="AA6" s="64">
        <v>0</v>
      </c>
      <c r="AB6" s="46">
        <f t="shared" si="1"/>
        <v>0</v>
      </c>
      <c r="AC6" s="44">
        <f t="shared" si="2"/>
        <v>0</v>
      </c>
      <c r="AD6" s="39"/>
      <c r="AE6" s="64">
        <v>0</v>
      </c>
      <c r="AF6" s="64">
        <v>0</v>
      </c>
      <c r="AG6" s="64">
        <v>0</v>
      </c>
      <c r="AH6" s="64">
        <v>0</v>
      </c>
      <c r="AI6" s="60">
        <f t="shared" si="3"/>
        <v>0</v>
      </c>
      <c r="AJ6" s="64">
        <v>0</v>
      </c>
      <c r="AK6" s="60">
        <f t="shared" si="4"/>
        <v>0</v>
      </c>
      <c r="AL6" s="39"/>
    </row>
    <row r="7" spans="1:143" ht="17.25" customHeight="1" x14ac:dyDescent="0.3">
      <c r="A7" s="3">
        <f t="shared" ref="A7:A19" si="5">+A6+1</f>
        <v>3</v>
      </c>
      <c r="B7" s="41" t="s">
        <v>295</v>
      </c>
      <c r="C7" s="41">
        <v>9407</v>
      </c>
      <c r="D7" s="63" t="s">
        <v>84</v>
      </c>
      <c r="E7" s="128" t="str">
        <f>IF(F7="Y",1," ")</f>
        <v xml:space="preserve"> </v>
      </c>
      <c r="F7" s="64" t="s">
        <v>305</v>
      </c>
      <c r="G7" s="72">
        <v>5187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1733</v>
      </c>
      <c r="N7" s="64">
        <v>0</v>
      </c>
      <c r="O7" s="64">
        <v>0</v>
      </c>
      <c r="P7" s="64">
        <v>0</v>
      </c>
      <c r="Q7" s="65">
        <f>SUM(G7:P7)</f>
        <v>6920</v>
      </c>
      <c r="R7" s="9"/>
      <c r="S7" s="64">
        <v>4326</v>
      </c>
      <c r="T7" s="64">
        <v>0</v>
      </c>
      <c r="U7" s="64">
        <v>0</v>
      </c>
      <c r="V7" s="64">
        <v>0</v>
      </c>
      <c r="W7" s="64">
        <v>4118</v>
      </c>
      <c r="X7" s="64">
        <v>226</v>
      </c>
      <c r="Y7" s="64">
        <v>0</v>
      </c>
      <c r="Z7" s="64">
        <v>0</v>
      </c>
      <c r="AA7" s="64">
        <v>0</v>
      </c>
      <c r="AB7" s="83">
        <f>SUM(S7:AA7)</f>
        <v>8670</v>
      </c>
      <c r="AC7" s="51">
        <f>+Q7-AB7</f>
        <v>-1750</v>
      </c>
      <c r="AD7" s="39"/>
      <c r="AE7" s="64">
        <v>112000</v>
      </c>
      <c r="AF7" s="64">
        <v>0</v>
      </c>
      <c r="AG7" s="64">
        <v>32864</v>
      </c>
      <c r="AH7" s="64">
        <v>0</v>
      </c>
      <c r="AI7" s="51">
        <f>SUM(AE7:AH7)</f>
        <v>144864</v>
      </c>
      <c r="AJ7" s="64">
        <v>0</v>
      </c>
      <c r="AK7" s="51">
        <f>+AI7-AJ7</f>
        <v>144864</v>
      </c>
      <c r="AL7" s="39"/>
    </row>
    <row r="8" spans="1:143" s="81" customFormat="1" ht="21" customHeight="1" x14ac:dyDescent="0.3">
      <c r="A8" s="3">
        <f t="shared" si="5"/>
        <v>4</v>
      </c>
      <c r="B8" s="41" t="s">
        <v>300</v>
      </c>
      <c r="C8" s="41">
        <v>9494</v>
      </c>
      <c r="D8" s="63" t="s">
        <v>88</v>
      </c>
      <c r="E8" s="63"/>
      <c r="F8" s="67" t="s">
        <v>305</v>
      </c>
      <c r="G8" s="72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5">
        <f t="shared" si="0"/>
        <v>0</v>
      </c>
      <c r="R8" s="9"/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46">
        <f t="shared" si="1"/>
        <v>0</v>
      </c>
      <c r="AC8" s="44">
        <f t="shared" si="2"/>
        <v>0</v>
      </c>
      <c r="AD8" s="39"/>
      <c r="AE8" s="64">
        <v>0</v>
      </c>
      <c r="AF8" s="64">
        <v>0</v>
      </c>
      <c r="AG8" s="64">
        <v>0</v>
      </c>
      <c r="AH8" s="64">
        <v>0</v>
      </c>
      <c r="AI8" s="60">
        <f t="shared" si="3"/>
        <v>0</v>
      </c>
      <c r="AJ8" s="64">
        <v>0</v>
      </c>
      <c r="AK8" s="60">
        <f t="shared" si="4"/>
        <v>0</v>
      </c>
      <c r="AL8" s="39"/>
      <c r="AW8" s="45"/>
    </row>
    <row r="9" spans="1:143" s="19" customFormat="1" ht="21" customHeight="1" x14ac:dyDescent="0.3">
      <c r="A9" s="3">
        <f t="shared" si="5"/>
        <v>5</v>
      </c>
      <c r="B9" s="41" t="s">
        <v>300</v>
      </c>
      <c r="C9" s="41">
        <v>9485</v>
      </c>
      <c r="D9" s="63" t="s">
        <v>89</v>
      </c>
      <c r="E9" s="63"/>
      <c r="F9" s="67" t="s">
        <v>305</v>
      </c>
      <c r="G9" s="72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0</v>
      </c>
      <c r="Q9" s="65">
        <f t="shared" si="0"/>
        <v>0</v>
      </c>
      <c r="R9" s="9"/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46">
        <f t="shared" si="1"/>
        <v>0</v>
      </c>
      <c r="AC9" s="44">
        <f t="shared" si="2"/>
        <v>0</v>
      </c>
      <c r="AD9" s="39"/>
      <c r="AE9" s="64">
        <v>0</v>
      </c>
      <c r="AF9" s="64">
        <v>0</v>
      </c>
      <c r="AG9" s="64">
        <v>0</v>
      </c>
      <c r="AH9" s="64">
        <v>0</v>
      </c>
      <c r="AI9" s="60">
        <f t="shared" si="3"/>
        <v>0</v>
      </c>
      <c r="AJ9" s="64">
        <v>0</v>
      </c>
      <c r="AK9" s="60">
        <f t="shared" si="4"/>
        <v>0</v>
      </c>
      <c r="AL9" s="39"/>
      <c r="AW9"/>
    </row>
    <row r="10" spans="1:143" s="19" customFormat="1" ht="21" customHeight="1" x14ac:dyDescent="0.3">
      <c r="A10" s="3">
        <f t="shared" si="5"/>
        <v>6</v>
      </c>
      <c r="B10" s="41" t="s">
        <v>300</v>
      </c>
      <c r="C10" s="41">
        <v>9486</v>
      </c>
      <c r="D10" s="63" t="s">
        <v>90</v>
      </c>
      <c r="E10" s="63"/>
      <c r="F10" s="67" t="s">
        <v>305</v>
      </c>
      <c r="G10" s="72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5">
        <f t="shared" si="0"/>
        <v>0</v>
      </c>
      <c r="R10" s="9"/>
      <c r="S10" s="64">
        <v>0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46">
        <f t="shared" si="1"/>
        <v>0</v>
      </c>
      <c r="AC10" s="44">
        <f t="shared" si="2"/>
        <v>0</v>
      </c>
      <c r="AD10" s="39"/>
      <c r="AE10" s="64">
        <v>0</v>
      </c>
      <c r="AF10" s="64">
        <v>0</v>
      </c>
      <c r="AG10" s="64">
        <v>0</v>
      </c>
      <c r="AH10" s="64">
        <v>0</v>
      </c>
      <c r="AI10" s="60">
        <f t="shared" si="3"/>
        <v>0</v>
      </c>
      <c r="AJ10" s="64">
        <v>0</v>
      </c>
      <c r="AK10" s="60">
        <f t="shared" si="4"/>
        <v>0</v>
      </c>
      <c r="AL10" s="39"/>
      <c r="AW10"/>
    </row>
    <row r="11" spans="1:143" s="19" customFormat="1" ht="21" customHeight="1" x14ac:dyDescent="0.3">
      <c r="A11" s="3">
        <f t="shared" si="5"/>
        <v>7</v>
      </c>
      <c r="B11" s="41" t="s">
        <v>300</v>
      </c>
      <c r="C11" s="41">
        <v>9487</v>
      </c>
      <c r="D11" s="63" t="s">
        <v>91</v>
      </c>
      <c r="E11" s="63"/>
      <c r="F11" s="67" t="s">
        <v>305</v>
      </c>
      <c r="G11" s="72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5">
        <f t="shared" si="0"/>
        <v>0</v>
      </c>
      <c r="R11" s="9"/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46">
        <f t="shared" si="1"/>
        <v>0</v>
      </c>
      <c r="AC11" s="44">
        <f t="shared" si="2"/>
        <v>0</v>
      </c>
      <c r="AD11" s="39"/>
      <c r="AE11" s="64">
        <v>0</v>
      </c>
      <c r="AF11" s="64">
        <v>0</v>
      </c>
      <c r="AG11" s="64">
        <v>0</v>
      </c>
      <c r="AH11" s="64">
        <v>0</v>
      </c>
      <c r="AI11" s="60">
        <f t="shared" si="3"/>
        <v>0</v>
      </c>
      <c r="AJ11" s="64">
        <v>0</v>
      </c>
      <c r="AK11" s="60">
        <f t="shared" si="4"/>
        <v>0</v>
      </c>
      <c r="AL11" s="39"/>
      <c r="AW11"/>
    </row>
    <row r="12" spans="1:143" s="19" customFormat="1" ht="21" customHeight="1" x14ac:dyDescent="0.3">
      <c r="A12" s="3">
        <f t="shared" si="5"/>
        <v>8</v>
      </c>
      <c r="B12" s="41" t="s">
        <v>300</v>
      </c>
      <c r="C12" s="41">
        <v>9488</v>
      </c>
      <c r="D12" s="63" t="s">
        <v>92</v>
      </c>
      <c r="E12" s="63"/>
      <c r="F12" s="67" t="s">
        <v>305</v>
      </c>
      <c r="G12" s="72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5">
        <f t="shared" si="0"/>
        <v>0</v>
      </c>
      <c r="R12" s="9"/>
      <c r="S12" s="64">
        <v>0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4">
        <v>0</v>
      </c>
      <c r="AA12" s="64">
        <v>0</v>
      </c>
      <c r="AB12" s="46">
        <f t="shared" si="1"/>
        <v>0</v>
      </c>
      <c r="AC12" s="44">
        <f t="shared" si="2"/>
        <v>0</v>
      </c>
      <c r="AD12" s="39"/>
      <c r="AE12" s="64">
        <v>0</v>
      </c>
      <c r="AF12" s="64">
        <v>0</v>
      </c>
      <c r="AG12" s="64">
        <v>0</v>
      </c>
      <c r="AH12" s="64">
        <v>0</v>
      </c>
      <c r="AI12" s="60">
        <f t="shared" si="3"/>
        <v>0</v>
      </c>
      <c r="AJ12" s="64">
        <v>0</v>
      </c>
      <c r="AK12" s="60">
        <f t="shared" si="4"/>
        <v>0</v>
      </c>
      <c r="AL12" s="39"/>
      <c r="AW12"/>
    </row>
    <row r="13" spans="1:143" s="19" customFormat="1" ht="21" customHeight="1" x14ac:dyDescent="0.3">
      <c r="A13" s="3">
        <f t="shared" si="5"/>
        <v>9</v>
      </c>
      <c r="B13" s="41" t="s">
        <v>300</v>
      </c>
      <c r="C13" s="41">
        <v>9876</v>
      </c>
      <c r="D13" s="63" t="s">
        <v>93</v>
      </c>
      <c r="E13" s="63"/>
      <c r="F13" s="67" t="s">
        <v>305</v>
      </c>
      <c r="G13" s="72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5">
        <f t="shared" si="0"/>
        <v>0</v>
      </c>
      <c r="R13" s="9"/>
      <c r="S13" s="64">
        <v>0</v>
      </c>
      <c r="T13" s="64">
        <v>0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4">
        <v>0</v>
      </c>
      <c r="AA13" s="64">
        <v>0</v>
      </c>
      <c r="AB13" s="46">
        <f t="shared" si="1"/>
        <v>0</v>
      </c>
      <c r="AC13" s="44">
        <f t="shared" si="2"/>
        <v>0</v>
      </c>
      <c r="AD13" s="39"/>
      <c r="AE13" s="64">
        <v>0</v>
      </c>
      <c r="AF13" s="64">
        <v>0</v>
      </c>
      <c r="AG13" s="64">
        <v>0</v>
      </c>
      <c r="AH13" s="64">
        <v>0</v>
      </c>
      <c r="AI13" s="60">
        <f t="shared" si="3"/>
        <v>0</v>
      </c>
      <c r="AJ13" s="64">
        <v>0</v>
      </c>
      <c r="AK13" s="60">
        <f t="shared" si="4"/>
        <v>0</v>
      </c>
      <c r="AL13" s="39"/>
      <c r="AW13"/>
    </row>
    <row r="14" spans="1:143" s="19" customFormat="1" ht="21" customHeight="1" x14ac:dyDescent="0.3">
      <c r="A14" s="3">
        <f t="shared" si="5"/>
        <v>10</v>
      </c>
      <c r="B14" s="41" t="s">
        <v>300</v>
      </c>
      <c r="C14" s="41">
        <v>18603</v>
      </c>
      <c r="D14" s="63" t="s">
        <v>301</v>
      </c>
      <c r="E14" s="63"/>
      <c r="F14" s="67" t="s">
        <v>305</v>
      </c>
      <c r="G14" s="72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5">
        <f t="shared" si="0"/>
        <v>0</v>
      </c>
      <c r="R14" s="9"/>
      <c r="S14" s="64">
        <v>0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4">
        <v>0</v>
      </c>
      <c r="AA14" s="64">
        <v>0</v>
      </c>
      <c r="AB14" s="46">
        <f t="shared" si="1"/>
        <v>0</v>
      </c>
      <c r="AC14" s="44">
        <f t="shared" si="2"/>
        <v>0</v>
      </c>
      <c r="AD14" s="39"/>
      <c r="AE14" s="64">
        <v>0</v>
      </c>
      <c r="AF14" s="64">
        <v>0</v>
      </c>
      <c r="AG14" s="64">
        <v>0</v>
      </c>
      <c r="AH14" s="64">
        <v>0</v>
      </c>
      <c r="AI14" s="60">
        <f t="shared" si="3"/>
        <v>0</v>
      </c>
      <c r="AJ14" s="64">
        <v>0</v>
      </c>
      <c r="AK14" s="60">
        <f t="shared" si="4"/>
        <v>0</v>
      </c>
      <c r="AL14" s="39"/>
      <c r="AW14"/>
    </row>
    <row r="15" spans="1:143" s="19" customFormat="1" ht="21" customHeight="1" x14ac:dyDescent="0.3">
      <c r="A15" s="3">
        <f t="shared" si="5"/>
        <v>11</v>
      </c>
      <c r="B15" s="41" t="s">
        <v>300</v>
      </c>
      <c r="C15" s="41">
        <v>18082</v>
      </c>
      <c r="D15" s="63" t="s">
        <v>302</v>
      </c>
      <c r="E15" s="63"/>
      <c r="F15" s="67" t="s">
        <v>305</v>
      </c>
      <c r="G15" s="72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5">
        <f t="shared" si="0"/>
        <v>0</v>
      </c>
      <c r="R15" s="9"/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4">
        <v>0</v>
      </c>
      <c r="AA15" s="64">
        <v>0</v>
      </c>
      <c r="AB15" s="46">
        <f t="shared" si="1"/>
        <v>0</v>
      </c>
      <c r="AC15" s="44">
        <f t="shared" si="2"/>
        <v>0</v>
      </c>
      <c r="AD15" s="39"/>
      <c r="AE15" s="64">
        <v>0</v>
      </c>
      <c r="AF15" s="64">
        <v>0</v>
      </c>
      <c r="AG15" s="64">
        <v>0</v>
      </c>
      <c r="AH15" s="64">
        <v>0</v>
      </c>
      <c r="AI15" s="60">
        <f t="shared" si="3"/>
        <v>0</v>
      </c>
      <c r="AJ15" s="64">
        <v>0</v>
      </c>
      <c r="AK15" s="60">
        <f t="shared" si="4"/>
        <v>0</v>
      </c>
      <c r="AL15" s="39"/>
      <c r="AW15"/>
    </row>
    <row r="16" spans="1:143" s="19" customFormat="1" ht="21" customHeight="1" x14ac:dyDescent="0.3">
      <c r="A16" s="3">
        <f t="shared" si="5"/>
        <v>12</v>
      </c>
      <c r="B16" s="41" t="s">
        <v>300</v>
      </c>
      <c r="C16" s="41">
        <v>9489</v>
      </c>
      <c r="D16" s="63" t="s">
        <v>94</v>
      </c>
      <c r="E16" s="63"/>
      <c r="F16" s="67" t="s">
        <v>305</v>
      </c>
      <c r="G16" s="72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5">
        <f t="shared" si="0"/>
        <v>0</v>
      </c>
      <c r="R16" s="9"/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46">
        <f t="shared" si="1"/>
        <v>0</v>
      </c>
      <c r="AC16" s="44">
        <f t="shared" si="2"/>
        <v>0</v>
      </c>
      <c r="AD16" s="39"/>
      <c r="AE16" s="64">
        <v>0</v>
      </c>
      <c r="AF16" s="64">
        <v>0</v>
      </c>
      <c r="AG16" s="64">
        <v>0</v>
      </c>
      <c r="AH16" s="64">
        <v>0</v>
      </c>
      <c r="AI16" s="60">
        <f t="shared" si="3"/>
        <v>0</v>
      </c>
      <c r="AJ16" s="64">
        <v>0</v>
      </c>
      <c r="AK16" s="60">
        <f t="shared" si="4"/>
        <v>0</v>
      </c>
      <c r="AL16" s="39"/>
      <c r="AW16"/>
    </row>
    <row r="17" spans="1:49" s="19" customFormat="1" ht="21" customHeight="1" x14ac:dyDescent="0.3">
      <c r="A17" s="3">
        <f t="shared" si="5"/>
        <v>13</v>
      </c>
      <c r="B17" s="41" t="s">
        <v>300</v>
      </c>
      <c r="C17" s="41">
        <v>9859</v>
      </c>
      <c r="D17" s="63" t="s">
        <v>95</v>
      </c>
      <c r="E17" s="63"/>
      <c r="F17" s="67" t="s">
        <v>305</v>
      </c>
      <c r="G17" s="72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5">
        <f t="shared" si="0"/>
        <v>0</v>
      </c>
      <c r="R17" s="9"/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  <c r="AB17" s="46">
        <f t="shared" si="1"/>
        <v>0</v>
      </c>
      <c r="AC17" s="44">
        <f t="shared" si="2"/>
        <v>0</v>
      </c>
      <c r="AD17" s="39"/>
      <c r="AE17" s="64">
        <v>0</v>
      </c>
      <c r="AF17" s="64">
        <v>0</v>
      </c>
      <c r="AG17" s="64">
        <v>0</v>
      </c>
      <c r="AH17" s="64">
        <v>0</v>
      </c>
      <c r="AI17" s="60">
        <f t="shared" si="3"/>
        <v>0</v>
      </c>
      <c r="AJ17" s="64">
        <v>0</v>
      </c>
      <c r="AK17" s="60">
        <f t="shared" si="4"/>
        <v>0</v>
      </c>
      <c r="AL17" s="39"/>
      <c r="AW17"/>
    </row>
    <row r="18" spans="1:49" s="19" customFormat="1" ht="21" customHeight="1" x14ac:dyDescent="0.3">
      <c r="A18" s="3">
        <f t="shared" si="5"/>
        <v>14</v>
      </c>
      <c r="B18" s="41" t="s">
        <v>300</v>
      </c>
      <c r="C18" s="41">
        <v>9492</v>
      </c>
      <c r="D18" s="63" t="s">
        <v>96</v>
      </c>
      <c r="E18" s="63"/>
      <c r="F18" s="67" t="s">
        <v>305</v>
      </c>
      <c r="G18" s="72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5">
        <f t="shared" si="0"/>
        <v>0</v>
      </c>
      <c r="R18" s="9"/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4">
        <v>0</v>
      </c>
      <c r="AA18" s="64">
        <v>0</v>
      </c>
      <c r="AB18" s="46">
        <f t="shared" si="1"/>
        <v>0</v>
      </c>
      <c r="AC18" s="44">
        <f t="shared" si="2"/>
        <v>0</v>
      </c>
      <c r="AD18" s="39"/>
      <c r="AE18" s="64">
        <v>0</v>
      </c>
      <c r="AF18" s="64">
        <v>0</v>
      </c>
      <c r="AG18" s="64">
        <v>0</v>
      </c>
      <c r="AH18" s="64">
        <v>0</v>
      </c>
      <c r="AI18" s="60">
        <f t="shared" si="3"/>
        <v>0</v>
      </c>
      <c r="AJ18" s="64">
        <v>0</v>
      </c>
      <c r="AK18" s="60">
        <f t="shared" si="4"/>
        <v>0</v>
      </c>
      <c r="AL18" s="39"/>
      <c r="AW18"/>
    </row>
    <row r="19" spans="1:49" s="19" customFormat="1" ht="21" customHeight="1" x14ac:dyDescent="0.3">
      <c r="A19" s="3">
        <f t="shared" si="5"/>
        <v>15</v>
      </c>
      <c r="B19" s="41" t="s">
        <v>300</v>
      </c>
      <c r="C19" s="41">
        <v>9493</v>
      </c>
      <c r="D19" s="63" t="s">
        <v>97</v>
      </c>
      <c r="E19" s="63"/>
      <c r="F19" s="68" t="s">
        <v>305</v>
      </c>
      <c r="G19" s="72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5">
        <f t="shared" si="0"/>
        <v>0</v>
      </c>
      <c r="R19" s="9"/>
      <c r="S19" s="64">
        <v>0</v>
      </c>
      <c r="T19" s="64">
        <v>0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4">
        <v>0</v>
      </c>
      <c r="AA19" s="64">
        <v>0</v>
      </c>
      <c r="AB19" s="46">
        <f t="shared" si="1"/>
        <v>0</v>
      </c>
      <c r="AC19" s="44">
        <f t="shared" si="2"/>
        <v>0</v>
      </c>
      <c r="AD19" s="39"/>
      <c r="AE19" s="64">
        <v>0</v>
      </c>
      <c r="AF19" s="64">
        <v>0</v>
      </c>
      <c r="AG19" s="64">
        <v>0</v>
      </c>
      <c r="AH19" s="64">
        <v>0</v>
      </c>
      <c r="AI19" s="60">
        <f t="shared" si="3"/>
        <v>0</v>
      </c>
      <c r="AJ19" s="64">
        <v>0</v>
      </c>
      <c r="AK19" s="60">
        <f t="shared" si="4"/>
        <v>0</v>
      </c>
      <c r="AL19" s="39"/>
      <c r="AW19"/>
    </row>
    <row r="20" spans="1:49" s="7" customFormat="1" ht="21" customHeight="1" x14ac:dyDescent="0.3">
      <c r="A20" s="196" t="s">
        <v>332</v>
      </c>
      <c r="B20" s="197"/>
      <c r="C20" s="197"/>
      <c r="D20" s="197"/>
      <c r="E20" s="63"/>
      <c r="F20" s="117">
        <v>0</v>
      </c>
      <c r="G20" s="76">
        <f>SUM(G5:G19)</f>
        <v>5187</v>
      </c>
      <c r="H20" s="76">
        <f t="shared" ref="H20:P20" si="6">SUM(H5:H19)</f>
        <v>0</v>
      </c>
      <c r="I20" s="76">
        <f t="shared" si="6"/>
        <v>0</v>
      </c>
      <c r="J20" s="76">
        <f t="shared" si="6"/>
        <v>0</v>
      </c>
      <c r="K20" s="76">
        <f t="shared" si="6"/>
        <v>0</v>
      </c>
      <c r="L20" s="76">
        <f t="shared" si="6"/>
        <v>0</v>
      </c>
      <c r="M20" s="76">
        <f t="shared" si="6"/>
        <v>1733</v>
      </c>
      <c r="N20" s="76">
        <f t="shared" si="6"/>
        <v>0</v>
      </c>
      <c r="O20" s="76">
        <f t="shared" si="6"/>
        <v>0</v>
      </c>
      <c r="P20" s="76">
        <f t="shared" si="6"/>
        <v>0</v>
      </c>
      <c r="Q20" s="51">
        <f>SUM(Q5:Q19)</f>
        <v>6920</v>
      </c>
      <c r="R20" s="31"/>
      <c r="S20" s="30">
        <f>SUM(S5:S19)</f>
        <v>4326</v>
      </c>
      <c r="T20" s="30">
        <f t="shared" ref="T20:AA20" si="7">SUM(T5:T19)</f>
        <v>0</v>
      </c>
      <c r="U20" s="30">
        <f t="shared" si="7"/>
        <v>0</v>
      </c>
      <c r="V20" s="30">
        <f t="shared" si="7"/>
        <v>0</v>
      </c>
      <c r="W20" s="30">
        <f t="shared" si="7"/>
        <v>4118</v>
      </c>
      <c r="X20" s="30">
        <f t="shared" si="7"/>
        <v>226</v>
      </c>
      <c r="Y20" s="30">
        <f t="shared" si="7"/>
        <v>0</v>
      </c>
      <c r="Z20" s="30">
        <f t="shared" si="7"/>
        <v>0</v>
      </c>
      <c r="AA20" s="30">
        <f t="shared" si="7"/>
        <v>0</v>
      </c>
      <c r="AB20" s="46">
        <f>SUM(AB5:AB19)</f>
        <v>8670</v>
      </c>
      <c r="AC20" s="44">
        <f t="shared" si="2"/>
        <v>-1750</v>
      </c>
      <c r="AD20" s="35"/>
      <c r="AE20" s="30">
        <f>SUM(AE5:AE19)</f>
        <v>112000</v>
      </c>
      <c r="AF20" s="30">
        <f t="shared" ref="AF20:AH20" si="8">SUM(AF5:AF19)</f>
        <v>0</v>
      </c>
      <c r="AG20" s="30">
        <f t="shared" si="8"/>
        <v>32864</v>
      </c>
      <c r="AH20" s="30">
        <f t="shared" si="8"/>
        <v>0</v>
      </c>
      <c r="AI20" s="60">
        <f>SUM(AI5:AI19)</f>
        <v>144864</v>
      </c>
      <c r="AJ20" s="30">
        <f>SUM(AJ5:AJ19)</f>
        <v>0</v>
      </c>
      <c r="AK20" s="60">
        <f>SUM(AK5:AK19)</f>
        <v>144864</v>
      </c>
      <c r="AL20" s="77"/>
    </row>
    <row r="21" spans="1:49" s="7" customFormat="1" ht="21" customHeight="1" x14ac:dyDescent="0.3">
      <c r="A21" s="196" t="s">
        <v>323</v>
      </c>
      <c r="B21" s="197"/>
      <c r="C21" s="197"/>
      <c r="D21" s="197"/>
      <c r="E21" s="63"/>
      <c r="F21" s="117"/>
      <c r="G21" s="76">
        <v>5187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1733</v>
      </c>
      <c r="N21" s="76">
        <v>0</v>
      </c>
      <c r="O21" s="76">
        <v>0</v>
      </c>
      <c r="P21" s="76">
        <v>0</v>
      </c>
      <c r="Q21" s="51">
        <v>6920</v>
      </c>
      <c r="R21" s="31"/>
      <c r="S21" s="76">
        <v>4326</v>
      </c>
      <c r="T21" s="76">
        <v>0</v>
      </c>
      <c r="U21" s="76">
        <v>0</v>
      </c>
      <c r="V21" s="76">
        <v>0</v>
      </c>
      <c r="W21" s="76">
        <v>4118</v>
      </c>
      <c r="X21" s="76">
        <v>226</v>
      </c>
      <c r="Y21" s="76">
        <v>0</v>
      </c>
      <c r="Z21" s="30">
        <v>0</v>
      </c>
      <c r="AA21" s="30">
        <v>0</v>
      </c>
      <c r="AB21" s="46">
        <v>8670</v>
      </c>
      <c r="AC21" s="44">
        <v>-1750</v>
      </c>
      <c r="AD21" s="35"/>
      <c r="AE21" s="30">
        <v>112000</v>
      </c>
      <c r="AF21" s="76">
        <v>0</v>
      </c>
      <c r="AG21" s="76">
        <v>32864</v>
      </c>
      <c r="AH21" s="76">
        <v>0</v>
      </c>
      <c r="AI21" s="60">
        <v>144864</v>
      </c>
      <c r="AJ21" s="30">
        <v>0</v>
      </c>
      <c r="AK21" s="60">
        <v>144864</v>
      </c>
      <c r="AL21" s="35"/>
      <c r="AM21" s="35"/>
    </row>
    <row r="22" spans="1:49" s="7" customFormat="1" ht="21" customHeight="1" x14ac:dyDescent="0.3">
      <c r="A22" s="198" t="s">
        <v>341</v>
      </c>
      <c r="B22" s="199"/>
      <c r="C22" s="199"/>
      <c r="D22" s="199"/>
      <c r="E22" s="63"/>
      <c r="F22" s="118"/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52">
        <f t="shared" ref="Q22" si="9">+Q20/Q21</f>
        <v>1</v>
      </c>
      <c r="R22" s="79"/>
      <c r="S22" s="66">
        <v>0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40">
        <v>0</v>
      </c>
      <c r="AA22" s="40">
        <v>0</v>
      </c>
      <c r="AB22" s="80">
        <v>0</v>
      </c>
      <c r="AC22" s="80">
        <v>0</v>
      </c>
      <c r="AD22" s="37"/>
      <c r="AE22" s="40">
        <v>0</v>
      </c>
      <c r="AF22" s="66">
        <v>0</v>
      </c>
      <c r="AG22" s="66">
        <v>0</v>
      </c>
      <c r="AH22" s="66">
        <v>0</v>
      </c>
      <c r="AI22" s="52">
        <v>0</v>
      </c>
      <c r="AJ22" s="40">
        <v>0</v>
      </c>
      <c r="AK22" s="52">
        <v>0</v>
      </c>
      <c r="AL22" s="77"/>
    </row>
    <row r="23" spans="1:49" x14ac:dyDescent="0.25">
      <c r="B23" s="41"/>
      <c r="C23" s="41"/>
      <c r="D23" s="63"/>
      <c r="E23" s="63"/>
      <c r="F23" s="41"/>
      <c r="G23" s="61"/>
      <c r="U23"/>
      <c r="V23"/>
      <c r="W23"/>
      <c r="X23"/>
      <c r="Y23"/>
      <c r="Z23"/>
      <c r="AA23"/>
      <c r="AD23" s="47"/>
    </row>
    <row r="24" spans="1:49" x14ac:dyDescent="0.25">
      <c r="B24" s="41"/>
      <c r="C24" s="41"/>
      <c r="D24" s="63"/>
      <c r="E24" s="63"/>
      <c r="F24" s="41"/>
      <c r="G24" s="61"/>
      <c r="U24"/>
      <c r="V24"/>
      <c r="W24"/>
      <c r="X24"/>
      <c r="Y24"/>
      <c r="Z24"/>
      <c r="AA24"/>
    </row>
    <row r="25" spans="1:49" x14ac:dyDescent="0.25">
      <c r="B25" s="41"/>
      <c r="C25" s="41"/>
      <c r="D25" s="63"/>
      <c r="E25" s="63"/>
      <c r="F25" s="41"/>
      <c r="G25" s="61"/>
      <c r="U25"/>
      <c r="V25"/>
      <c r="W25"/>
      <c r="X25"/>
      <c r="Y25"/>
      <c r="Z25"/>
      <c r="AA25"/>
    </row>
    <row r="26" spans="1:49" x14ac:dyDescent="0.25">
      <c r="B26" s="41"/>
      <c r="C26" s="41"/>
      <c r="D26" s="63"/>
      <c r="E26" s="63"/>
      <c r="F26" s="41"/>
      <c r="G26" s="61"/>
      <c r="U26"/>
      <c r="V26"/>
      <c r="W26"/>
      <c r="X26"/>
      <c r="Y26"/>
      <c r="Z26"/>
      <c r="AA26"/>
    </row>
    <row r="27" spans="1:49" x14ac:dyDescent="0.25">
      <c r="B27" s="41"/>
      <c r="C27" s="41"/>
      <c r="D27" s="63"/>
      <c r="E27" s="63"/>
      <c r="F27" s="41"/>
      <c r="G27" s="61"/>
      <c r="U27"/>
      <c r="V27"/>
      <c r="W27"/>
      <c r="X27"/>
      <c r="Y27"/>
      <c r="Z27"/>
      <c r="AA27"/>
    </row>
    <row r="28" spans="1:49" x14ac:dyDescent="0.25">
      <c r="B28" s="41"/>
      <c r="C28" s="41"/>
      <c r="D28" s="63"/>
      <c r="E28" s="63"/>
      <c r="F28" s="41"/>
      <c r="G28" s="61"/>
      <c r="U28"/>
      <c r="V28"/>
      <c r="W28"/>
      <c r="X28"/>
      <c r="Y28"/>
      <c r="Z28"/>
      <c r="AA28"/>
    </row>
    <row r="29" spans="1:49" x14ac:dyDescent="0.25">
      <c r="B29" s="41"/>
      <c r="C29" s="41"/>
      <c r="D29" s="63"/>
      <c r="E29" s="63"/>
      <c r="F29" s="41"/>
      <c r="G29" s="61"/>
      <c r="U29"/>
      <c r="V29"/>
      <c r="W29"/>
      <c r="X29"/>
      <c r="Y29"/>
      <c r="Z29"/>
      <c r="AA29"/>
    </row>
    <row r="30" spans="1:49" x14ac:dyDescent="0.25">
      <c r="B30" s="41"/>
      <c r="C30" s="41"/>
      <c r="D30" s="63"/>
      <c r="E30" s="63"/>
      <c r="F30" s="41"/>
      <c r="G30" s="61"/>
      <c r="U30"/>
      <c r="V30"/>
      <c r="W30"/>
      <c r="X30"/>
      <c r="Y30"/>
      <c r="Z30"/>
      <c r="AA30"/>
    </row>
    <row r="31" spans="1:49" x14ac:dyDescent="0.25">
      <c r="B31" s="41"/>
      <c r="C31" s="41"/>
      <c r="D31" s="63"/>
      <c r="E31" s="63"/>
      <c r="F31" s="41"/>
      <c r="G31" s="61"/>
      <c r="U31"/>
      <c r="V31"/>
      <c r="W31"/>
      <c r="X31"/>
      <c r="Y31"/>
      <c r="Z31"/>
      <c r="AA31"/>
    </row>
    <row r="32" spans="1:49" x14ac:dyDescent="0.25">
      <c r="B32" s="41"/>
      <c r="C32" s="41"/>
      <c r="D32" s="63"/>
      <c r="E32" s="63"/>
      <c r="F32" s="41"/>
      <c r="G32" s="61"/>
      <c r="U32"/>
      <c r="V32"/>
      <c r="W32"/>
      <c r="X32"/>
      <c r="Y32"/>
      <c r="Z32"/>
      <c r="AA32"/>
    </row>
    <row r="33" spans="2:27" x14ac:dyDescent="0.25">
      <c r="B33" s="41"/>
      <c r="C33" s="41"/>
      <c r="D33" s="63"/>
      <c r="E33" s="63"/>
      <c r="F33" s="41"/>
      <c r="G33" s="61"/>
      <c r="U33"/>
      <c r="V33"/>
      <c r="W33"/>
      <c r="X33"/>
      <c r="Y33"/>
      <c r="Z33"/>
      <c r="AA33"/>
    </row>
    <row r="34" spans="2:27" x14ac:dyDescent="0.25">
      <c r="B34" s="41"/>
      <c r="C34" s="41"/>
      <c r="D34" s="63"/>
      <c r="E34" s="63"/>
      <c r="F34" s="41"/>
      <c r="G34" s="61"/>
      <c r="U34"/>
      <c r="V34"/>
      <c r="W34"/>
      <c r="X34"/>
      <c r="Y34"/>
      <c r="Z34"/>
      <c r="AA34"/>
    </row>
    <row r="35" spans="2:27" x14ac:dyDescent="0.25">
      <c r="B35" s="41"/>
      <c r="C35" s="41"/>
      <c r="D35" s="63"/>
      <c r="E35" s="63"/>
      <c r="F35" s="41"/>
      <c r="G35" s="61"/>
      <c r="U35"/>
      <c r="V35"/>
      <c r="W35"/>
      <c r="X35"/>
      <c r="Y35"/>
      <c r="Z35"/>
      <c r="AA35"/>
    </row>
    <row r="36" spans="2:27" x14ac:dyDescent="0.25">
      <c r="B36" s="41"/>
      <c r="C36" s="41"/>
      <c r="D36" s="63"/>
      <c r="E36" s="63"/>
      <c r="F36" s="41"/>
      <c r="G36" s="61"/>
      <c r="U36"/>
      <c r="V36"/>
      <c r="W36"/>
      <c r="X36"/>
      <c r="Y36"/>
      <c r="Z36"/>
      <c r="AA36"/>
    </row>
    <row r="37" spans="2:27" x14ac:dyDescent="0.25">
      <c r="B37" s="41"/>
      <c r="C37" s="41"/>
      <c r="D37" s="63"/>
      <c r="E37" s="63"/>
      <c r="F37" s="41"/>
      <c r="G37" s="61"/>
      <c r="U37"/>
      <c r="V37"/>
      <c r="W37"/>
      <c r="X37"/>
      <c r="Y37"/>
      <c r="Z37"/>
      <c r="AA37"/>
    </row>
    <row r="38" spans="2:27" x14ac:dyDescent="0.25">
      <c r="B38" s="41"/>
      <c r="C38" s="41"/>
      <c r="D38" s="63"/>
      <c r="E38" s="63"/>
      <c r="F38" s="41"/>
      <c r="G38" s="61"/>
      <c r="U38"/>
      <c r="V38"/>
      <c r="W38"/>
      <c r="X38"/>
      <c r="Y38"/>
      <c r="Z38"/>
      <c r="AA38"/>
    </row>
    <row r="39" spans="2:27" x14ac:dyDescent="0.25">
      <c r="B39" s="41"/>
      <c r="C39" s="41"/>
      <c r="D39" s="63"/>
      <c r="E39" s="63"/>
      <c r="F39" s="41"/>
      <c r="G39" s="61"/>
      <c r="U39"/>
      <c r="V39"/>
      <c r="W39"/>
      <c r="X39"/>
      <c r="Y39"/>
      <c r="Z39"/>
      <c r="AA39"/>
    </row>
    <row r="40" spans="2:27" x14ac:dyDescent="0.25">
      <c r="B40" s="41"/>
      <c r="C40" s="41"/>
      <c r="D40" s="63"/>
      <c r="E40" s="63"/>
      <c r="F40" s="41"/>
      <c r="G40" s="61"/>
      <c r="U40"/>
      <c r="V40"/>
      <c r="W40"/>
      <c r="X40"/>
      <c r="Y40"/>
      <c r="Z40"/>
      <c r="AA40"/>
    </row>
    <row r="41" spans="2:27" x14ac:dyDescent="0.25">
      <c r="B41" s="41"/>
      <c r="C41" s="41"/>
      <c r="D41" s="63"/>
      <c r="E41" s="63"/>
      <c r="F41" s="41"/>
      <c r="G41" s="61"/>
      <c r="U41"/>
      <c r="V41"/>
      <c r="W41"/>
      <c r="X41"/>
      <c r="Y41"/>
      <c r="Z41"/>
      <c r="AA41"/>
    </row>
    <row r="42" spans="2:27" x14ac:dyDescent="0.25">
      <c r="B42" s="41"/>
      <c r="C42" s="41"/>
      <c r="D42" s="63"/>
      <c r="E42" s="63"/>
      <c r="F42" s="41"/>
      <c r="G42" s="61"/>
      <c r="U42"/>
      <c r="V42"/>
      <c r="W42"/>
      <c r="X42"/>
      <c r="Y42"/>
      <c r="Z42"/>
      <c r="AA42"/>
    </row>
    <row r="43" spans="2:27" x14ac:dyDescent="0.25">
      <c r="B43" s="41"/>
      <c r="C43" s="41"/>
      <c r="D43" s="63"/>
      <c r="E43" s="63"/>
      <c r="F43" s="41"/>
      <c r="G43" s="61"/>
      <c r="U43"/>
      <c r="V43"/>
      <c r="W43"/>
      <c r="X43"/>
      <c r="Y43"/>
      <c r="Z43"/>
      <c r="AA43"/>
    </row>
    <row r="44" spans="2:27" x14ac:dyDescent="0.25">
      <c r="B44" s="41"/>
      <c r="C44" s="41"/>
      <c r="D44" s="63"/>
      <c r="E44" s="63"/>
      <c r="F44" s="41"/>
      <c r="G44" s="61"/>
      <c r="U44"/>
      <c r="V44"/>
      <c r="W44"/>
      <c r="X44"/>
      <c r="Y44"/>
      <c r="Z44"/>
      <c r="AA44"/>
    </row>
    <row r="45" spans="2:27" x14ac:dyDescent="0.25">
      <c r="B45" s="41"/>
      <c r="C45" s="41"/>
      <c r="D45" s="63"/>
      <c r="E45" s="63"/>
      <c r="F45" s="41"/>
      <c r="G45" s="61"/>
      <c r="U45"/>
      <c r="V45"/>
      <c r="W45"/>
      <c r="X45"/>
      <c r="Y45"/>
      <c r="Z45"/>
      <c r="AA45"/>
    </row>
    <row r="46" spans="2:27" x14ac:dyDescent="0.25">
      <c r="B46" s="41"/>
      <c r="C46" s="41"/>
      <c r="D46" s="63"/>
      <c r="E46" s="63"/>
      <c r="F46" s="41"/>
      <c r="G46" s="61"/>
      <c r="U46"/>
      <c r="V46"/>
      <c r="W46"/>
      <c r="X46"/>
      <c r="Y46"/>
      <c r="Z46"/>
      <c r="AA46"/>
    </row>
    <row r="47" spans="2:27" x14ac:dyDescent="0.25">
      <c r="B47" s="41"/>
      <c r="C47" s="41"/>
      <c r="D47" s="63"/>
      <c r="E47" s="63"/>
      <c r="F47" s="41"/>
      <c r="G47" s="61"/>
      <c r="U47"/>
      <c r="V47"/>
      <c r="W47"/>
      <c r="X47"/>
      <c r="Y47"/>
      <c r="Z47"/>
      <c r="AA47"/>
    </row>
    <row r="48" spans="2:27" x14ac:dyDescent="0.25">
      <c r="B48" s="41"/>
      <c r="C48" s="41"/>
      <c r="D48" s="63"/>
      <c r="E48" s="63"/>
      <c r="F48" s="41"/>
      <c r="G48" s="61"/>
      <c r="U48"/>
      <c r="V48"/>
      <c r="W48"/>
      <c r="X48"/>
      <c r="Y48"/>
      <c r="Z48"/>
      <c r="AA48"/>
    </row>
    <row r="49" spans="2:27" x14ac:dyDescent="0.25">
      <c r="B49" s="41"/>
      <c r="C49" s="41"/>
      <c r="D49" s="63"/>
      <c r="E49" s="63"/>
      <c r="F49" s="41"/>
      <c r="G49" s="61"/>
      <c r="U49"/>
      <c r="V49"/>
      <c r="W49"/>
      <c r="X49"/>
      <c r="Y49"/>
      <c r="Z49"/>
      <c r="AA49"/>
    </row>
    <row r="50" spans="2:27" x14ac:dyDescent="0.25">
      <c r="B50" s="41"/>
      <c r="C50" s="41"/>
      <c r="D50" s="63"/>
      <c r="E50" s="63"/>
      <c r="F50" s="41"/>
      <c r="G50" s="61"/>
      <c r="U50"/>
      <c r="V50"/>
      <c r="W50"/>
      <c r="X50"/>
      <c r="Y50"/>
      <c r="Z50"/>
      <c r="AA50"/>
    </row>
    <row r="51" spans="2:27" x14ac:dyDescent="0.25">
      <c r="B51" s="41"/>
      <c r="C51" s="41"/>
      <c r="D51" s="63"/>
      <c r="E51" s="63"/>
      <c r="F51" s="41"/>
      <c r="G51" s="61"/>
      <c r="U51"/>
      <c r="V51"/>
      <c r="W51"/>
      <c r="X51"/>
      <c r="Y51"/>
      <c r="Z51"/>
      <c r="AA51"/>
    </row>
    <row r="52" spans="2:27" x14ac:dyDescent="0.25">
      <c r="B52" s="41"/>
      <c r="C52" s="41"/>
      <c r="D52" s="63"/>
      <c r="E52" s="63"/>
      <c r="F52" s="41"/>
      <c r="G52" s="61"/>
      <c r="U52"/>
      <c r="V52"/>
      <c r="W52"/>
      <c r="X52"/>
      <c r="Y52"/>
      <c r="Z52"/>
      <c r="AA52"/>
    </row>
    <row r="53" spans="2:27" x14ac:dyDescent="0.25">
      <c r="B53" s="41"/>
      <c r="C53" s="41"/>
      <c r="D53" s="63"/>
      <c r="E53" s="63"/>
      <c r="F53" s="41"/>
      <c r="G53" s="61"/>
      <c r="U53"/>
      <c r="V53"/>
      <c r="W53"/>
      <c r="X53"/>
      <c r="Y53"/>
      <c r="Z53"/>
      <c r="AA53"/>
    </row>
    <row r="54" spans="2:27" x14ac:dyDescent="0.25">
      <c r="B54" s="41"/>
      <c r="C54" s="41"/>
      <c r="D54" s="63"/>
      <c r="E54" s="63"/>
      <c r="F54" s="41"/>
      <c r="G54" s="61"/>
      <c r="U54"/>
      <c r="V54"/>
      <c r="W54"/>
      <c r="X54"/>
      <c r="Y54"/>
      <c r="Z54"/>
      <c r="AA54"/>
    </row>
    <row r="55" spans="2:27" x14ac:dyDescent="0.25">
      <c r="B55" s="41"/>
      <c r="C55" s="41"/>
      <c r="D55" s="63"/>
      <c r="E55" s="63"/>
      <c r="F55" s="41"/>
      <c r="G55" s="61"/>
      <c r="U55"/>
      <c r="V55"/>
      <c r="W55"/>
      <c r="X55"/>
      <c r="Y55"/>
      <c r="Z55"/>
      <c r="AA55"/>
    </row>
    <row r="56" spans="2:27" x14ac:dyDescent="0.25">
      <c r="B56" s="41"/>
      <c r="C56" s="41"/>
      <c r="D56" s="63"/>
      <c r="E56" s="63"/>
      <c r="F56" s="41"/>
      <c r="G56" s="61"/>
      <c r="U56"/>
      <c r="V56"/>
      <c r="W56"/>
      <c r="X56"/>
      <c r="Y56"/>
      <c r="Z56"/>
      <c r="AA56"/>
    </row>
    <row r="57" spans="2:27" x14ac:dyDescent="0.25">
      <c r="B57" s="41"/>
      <c r="C57" s="41"/>
      <c r="D57" s="63"/>
      <c r="E57" s="63"/>
      <c r="F57" s="41"/>
      <c r="G57" s="61"/>
      <c r="U57"/>
      <c r="V57"/>
      <c r="W57"/>
      <c r="X57"/>
      <c r="Y57"/>
      <c r="Z57"/>
      <c r="AA57"/>
    </row>
    <row r="58" spans="2:27" x14ac:dyDescent="0.25">
      <c r="B58" s="41"/>
      <c r="C58" s="41"/>
      <c r="D58" s="63"/>
      <c r="E58" s="63"/>
      <c r="F58" s="41"/>
      <c r="G58" s="61"/>
      <c r="U58"/>
      <c r="V58"/>
      <c r="W58"/>
      <c r="X58"/>
      <c r="Y58"/>
      <c r="Z58"/>
      <c r="AA58"/>
    </row>
    <row r="59" spans="2:27" x14ac:dyDescent="0.25">
      <c r="B59" s="41"/>
      <c r="C59" s="41"/>
      <c r="D59" s="63"/>
      <c r="E59" s="63"/>
      <c r="F59" s="41"/>
      <c r="G59" s="61"/>
      <c r="U59"/>
      <c r="V59"/>
      <c r="W59"/>
      <c r="X59"/>
      <c r="Y59"/>
      <c r="Z59"/>
      <c r="AA59"/>
    </row>
    <row r="60" spans="2:27" x14ac:dyDescent="0.25">
      <c r="B60" s="41"/>
      <c r="C60" s="41"/>
      <c r="D60" s="63"/>
      <c r="E60" s="63"/>
      <c r="F60" s="41"/>
      <c r="G60" s="61"/>
      <c r="U60"/>
      <c r="V60"/>
      <c r="W60"/>
      <c r="X60"/>
      <c r="Y60"/>
      <c r="Z60"/>
      <c r="AA60"/>
    </row>
    <row r="61" spans="2:27" x14ac:dyDescent="0.25">
      <c r="B61" s="41"/>
      <c r="C61" s="41"/>
      <c r="D61" s="63"/>
      <c r="E61" s="63"/>
      <c r="F61" s="41"/>
      <c r="G61" s="61"/>
      <c r="U61"/>
      <c r="V61"/>
      <c r="W61"/>
      <c r="X61"/>
      <c r="Y61"/>
      <c r="Z61"/>
      <c r="AA61"/>
    </row>
    <row r="62" spans="2:27" x14ac:dyDescent="0.25">
      <c r="B62" s="41"/>
      <c r="C62" s="41"/>
      <c r="D62" s="63"/>
      <c r="E62" s="63"/>
      <c r="F62" s="41"/>
      <c r="G62" s="61"/>
      <c r="U62"/>
      <c r="V62"/>
      <c r="W62"/>
      <c r="X62"/>
      <c r="Y62"/>
      <c r="Z62"/>
      <c r="AA62"/>
    </row>
    <row r="63" spans="2:27" x14ac:dyDescent="0.25">
      <c r="B63" s="41"/>
      <c r="C63" s="41"/>
      <c r="D63" s="63"/>
      <c r="E63" s="63"/>
      <c r="F63" s="41"/>
      <c r="G63" s="61"/>
      <c r="U63"/>
      <c r="V63"/>
      <c r="W63"/>
      <c r="X63"/>
      <c r="Y63"/>
      <c r="Z63"/>
      <c r="AA63"/>
    </row>
    <row r="64" spans="2:27" x14ac:dyDescent="0.25">
      <c r="B64" s="41"/>
      <c r="C64" s="41"/>
      <c r="D64" s="63"/>
      <c r="E64" s="63"/>
      <c r="F64" s="41"/>
      <c r="G64" s="61"/>
      <c r="U64"/>
      <c r="V64"/>
      <c r="W64"/>
      <c r="X64"/>
      <c r="Y64"/>
      <c r="Z64"/>
      <c r="AA64"/>
    </row>
    <row r="65" spans="2:27" x14ac:dyDescent="0.25">
      <c r="B65" s="41"/>
      <c r="C65" s="41"/>
      <c r="D65" s="63"/>
      <c r="E65" s="63"/>
      <c r="F65" s="41"/>
      <c r="G65" s="61"/>
      <c r="U65"/>
      <c r="V65"/>
      <c r="W65"/>
      <c r="X65"/>
      <c r="Y65"/>
      <c r="Z65"/>
      <c r="AA65"/>
    </row>
    <row r="66" spans="2:27" x14ac:dyDescent="0.25">
      <c r="B66" s="41"/>
      <c r="C66" s="41"/>
      <c r="D66" s="63"/>
      <c r="E66" s="63"/>
      <c r="F66" s="41"/>
      <c r="G66" s="61"/>
      <c r="U66"/>
      <c r="V66"/>
      <c r="W66"/>
      <c r="X66"/>
      <c r="Y66"/>
      <c r="Z66"/>
      <c r="AA66"/>
    </row>
    <row r="67" spans="2:27" x14ac:dyDescent="0.25">
      <c r="B67" s="41"/>
      <c r="C67" s="41"/>
      <c r="D67" s="63"/>
      <c r="E67" s="63"/>
      <c r="F67" s="41"/>
      <c r="G67" s="61"/>
      <c r="U67"/>
      <c r="V67"/>
      <c r="W67"/>
      <c r="X67"/>
      <c r="Y67"/>
      <c r="Z67"/>
      <c r="AA67"/>
    </row>
    <row r="68" spans="2:27" x14ac:dyDescent="0.25">
      <c r="B68" s="41"/>
      <c r="C68" s="41"/>
      <c r="D68" s="63"/>
      <c r="E68" s="63"/>
      <c r="F68" s="41"/>
      <c r="G68" s="61"/>
      <c r="U68"/>
      <c r="V68"/>
      <c r="W68"/>
      <c r="X68"/>
      <c r="Y68"/>
      <c r="Z68"/>
      <c r="AA68"/>
    </row>
    <row r="69" spans="2:27" x14ac:dyDescent="0.25">
      <c r="B69" s="41"/>
      <c r="C69" s="41"/>
      <c r="D69" s="63"/>
      <c r="E69" s="63"/>
      <c r="F69" s="41"/>
      <c r="G69" s="61"/>
      <c r="U69"/>
      <c r="V69"/>
      <c r="W69"/>
      <c r="X69"/>
      <c r="Y69"/>
      <c r="Z69"/>
      <c r="AA69"/>
    </row>
    <row r="70" spans="2:27" x14ac:dyDescent="0.25">
      <c r="B70" s="41"/>
      <c r="C70" s="41"/>
      <c r="D70" s="63"/>
      <c r="E70" s="63"/>
      <c r="F70" s="41"/>
      <c r="G70" s="61"/>
      <c r="U70"/>
      <c r="V70"/>
      <c r="W70"/>
      <c r="X70"/>
      <c r="Y70"/>
      <c r="Z70"/>
      <c r="AA70"/>
    </row>
    <row r="71" spans="2:27" x14ac:dyDescent="0.25">
      <c r="B71" s="41"/>
      <c r="C71" s="41"/>
      <c r="D71" s="63"/>
      <c r="E71" s="63"/>
      <c r="F71" s="41"/>
      <c r="G71" s="61"/>
      <c r="U71"/>
      <c r="V71"/>
      <c r="W71"/>
      <c r="X71"/>
      <c r="Y71"/>
      <c r="Z71"/>
      <c r="AA71"/>
    </row>
    <row r="72" spans="2:27" x14ac:dyDescent="0.25">
      <c r="B72" s="41"/>
      <c r="C72" s="41"/>
      <c r="D72" s="63"/>
      <c r="E72" s="63"/>
      <c r="F72" s="41"/>
      <c r="G72" s="61"/>
      <c r="U72"/>
      <c r="V72"/>
      <c r="W72"/>
      <c r="X72"/>
      <c r="Y72"/>
      <c r="Z72"/>
      <c r="AA72"/>
    </row>
    <row r="73" spans="2:27" x14ac:dyDescent="0.25">
      <c r="B73" s="41"/>
      <c r="C73" s="41"/>
      <c r="D73" s="63"/>
      <c r="E73" s="63"/>
      <c r="F73" s="41"/>
      <c r="G73" s="61"/>
      <c r="U73"/>
      <c r="V73"/>
      <c r="W73"/>
      <c r="X73"/>
      <c r="Y73"/>
      <c r="Z73"/>
      <c r="AA73"/>
    </row>
    <row r="74" spans="2:27" x14ac:dyDescent="0.25">
      <c r="B74" s="41"/>
      <c r="C74" s="41"/>
      <c r="D74" s="63"/>
      <c r="E74" s="63"/>
      <c r="F74" s="41"/>
      <c r="G74" s="61"/>
      <c r="U74"/>
      <c r="V74"/>
      <c r="W74"/>
      <c r="X74"/>
      <c r="Y74"/>
      <c r="Z74"/>
      <c r="AA74"/>
    </row>
    <row r="75" spans="2:27" x14ac:dyDescent="0.25">
      <c r="B75" s="41"/>
      <c r="C75" s="41"/>
      <c r="D75" s="63"/>
      <c r="E75" s="63"/>
      <c r="F75" s="41"/>
      <c r="G75" s="61"/>
      <c r="U75"/>
      <c r="V75"/>
      <c r="W75"/>
      <c r="X75"/>
      <c r="Y75"/>
      <c r="Z75"/>
      <c r="AA75"/>
    </row>
    <row r="76" spans="2:27" x14ac:dyDescent="0.25">
      <c r="B76" s="41"/>
      <c r="C76" s="41"/>
      <c r="D76" s="63"/>
      <c r="E76" s="63"/>
      <c r="F76" s="41"/>
      <c r="G76" s="61"/>
      <c r="U76"/>
      <c r="V76"/>
      <c r="W76"/>
      <c r="X76"/>
      <c r="Y76"/>
      <c r="Z76"/>
      <c r="AA76"/>
    </row>
    <row r="77" spans="2:27" x14ac:dyDescent="0.25">
      <c r="B77" s="41"/>
      <c r="C77" s="41"/>
      <c r="D77" s="63"/>
      <c r="E77" s="63"/>
      <c r="F77" s="41"/>
      <c r="G77" s="61"/>
      <c r="U77"/>
      <c r="V77"/>
      <c r="W77"/>
      <c r="X77"/>
      <c r="Y77"/>
      <c r="Z77"/>
      <c r="AA77"/>
    </row>
    <row r="78" spans="2:27" x14ac:dyDescent="0.25">
      <c r="B78" s="41"/>
      <c r="C78" s="41"/>
      <c r="D78" s="63"/>
      <c r="E78" s="63"/>
      <c r="F78" s="41"/>
      <c r="G78" s="61"/>
      <c r="U78"/>
      <c r="V78"/>
      <c r="W78"/>
      <c r="X78"/>
      <c r="Y78"/>
      <c r="Z78"/>
      <c r="AA78"/>
    </row>
    <row r="79" spans="2:27" x14ac:dyDescent="0.25">
      <c r="B79" s="41"/>
      <c r="C79" s="41"/>
      <c r="D79" s="63"/>
      <c r="E79" s="63"/>
      <c r="F79" s="41"/>
      <c r="G79" s="61"/>
      <c r="U79"/>
      <c r="V79"/>
      <c r="W79"/>
      <c r="X79"/>
      <c r="Y79"/>
      <c r="Z79"/>
      <c r="AA79"/>
    </row>
    <row r="80" spans="2:27" x14ac:dyDescent="0.25">
      <c r="B80" s="41"/>
      <c r="C80" s="41"/>
      <c r="D80" s="63"/>
      <c r="E80" s="63"/>
      <c r="F80" s="41"/>
      <c r="G80" s="61"/>
      <c r="U80"/>
      <c r="V80"/>
      <c r="W80"/>
      <c r="X80"/>
      <c r="Y80"/>
      <c r="Z80"/>
      <c r="AA80"/>
    </row>
    <row r="81" spans="2:27" x14ac:dyDescent="0.25">
      <c r="B81" s="41"/>
      <c r="C81" s="41"/>
      <c r="D81" s="63"/>
      <c r="E81" s="63"/>
      <c r="F81" s="41"/>
      <c r="G81" s="61"/>
      <c r="U81"/>
      <c r="V81"/>
      <c r="W81"/>
      <c r="X81"/>
      <c r="Y81"/>
      <c r="Z81"/>
      <c r="AA81"/>
    </row>
    <row r="82" spans="2:27" x14ac:dyDescent="0.25">
      <c r="B82" s="41"/>
      <c r="C82" s="41"/>
      <c r="D82" s="63"/>
      <c r="E82" s="63"/>
      <c r="F82" s="41"/>
      <c r="G82" s="61"/>
      <c r="U82"/>
      <c r="V82"/>
      <c r="W82"/>
      <c r="X82"/>
      <c r="Y82"/>
      <c r="Z82"/>
      <c r="AA82"/>
    </row>
    <row r="83" spans="2:27" x14ac:dyDescent="0.25">
      <c r="B83" s="41"/>
      <c r="C83" s="41"/>
      <c r="D83" s="63"/>
      <c r="E83" s="63"/>
      <c r="F83" s="41"/>
      <c r="G83" s="61"/>
      <c r="U83"/>
      <c r="V83"/>
      <c r="W83"/>
      <c r="X83"/>
      <c r="Y83"/>
      <c r="Z83"/>
      <c r="AA83"/>
    </row>
    <row r="84" spans="2:27" x14ac:dyDescent="0.25">
      <c r="B84" s="41"/>
      <c r="C84" s="41"/>
      <c r="D84" s="63"/>
      <c r="E84" s="63"/>
      <c r="F84" s="41"/>
      <c r="G84" s="61"/>
      <c r="U84"/>
      <c r="V84"/>
      <c r="W84"/>
      <c r="X84"/>
      <c r="Y84"/>
      <c r="Z84"/>
      <c r="AA84"/>
    </row>
    <row r="85" spans="2:27" x14ac:dyDescent="0.25">
      <c r="B85" s="41"/>
      <c r="C85" s="41"/>
      <c r="D85" s="63"/>
      <c r="E85" s="63"/>
      <c r="F85" s="41"/>
      <c r="G85" s="61"/>
      <c r="U85"/>
      <c r="V85"/>
      <c r="W85"/>
      <c r="X85"/>
      <c r="Y85"/>
      <c r="Z85"/>
      <c r="AA85"/>
    </row>
    <row r="86" spans="2:27" x14ac:dyDescent="0.25">
      <c r="B86" s="41"/>
      <c r="C86" s="41"/>
      <c r="D86" s="63"/>
      <c r="E86" s="63"/>
      <c r="F86" s="41"/>
      <c r="G86" s="61"/>
      <c r="U86"/>
      <c r="V86"/>
      <c r="W86"/>
      <c r="X86"/>
      <c r="Y86"/>
      <c r="Z86"/>
      <c r="AA86"/>
    </row>
    <row r="87" spans="2:27" x14ac:dyDescent="0.25">
      <c r="B87" s="41"/>
      <c r="C87" s="41"/>
      <c r="D87" s="63"/>
      <c r="E87" s="63"/>
      <c r="F87" s="41"/>
      <c r="G87" s="61"/>
      <c r="U87"/>
      <c r="V87"/>
      <c r="W87"/>
      <c r="X87"/>
      <c r="Y87"/>
      <c r="Z87"/>
      <c r="AA87"/>
    </row>
    <row r="88" spans="2:27" x14ac:dyDescent="0.25">
      <c r="B88" s="41"/>
      <c r="C88" s="41"/>
      <c r="D88" s="63"/>
      <c r="E88" s="63"/>
      <c r="F88" s="41"/>
      <c r="G88" s="61"/>
      <c r="U88"/>
      <c r="V88"/>
      <c r="W88"/>
      <c r="X88"/>
      <c r="Y88"/>
      <c r="Z88"/>
      <c r="AA88"/>
    </row>
    <row r="89" spans="2:27" x14ac:dyDescent="0.25">
      <c r="B89" s="41"/>
      <c r="C89" s="41"/>
      <c r="D89" s="63"/>
      <c r="E89" s="63"/>
      <c r="F89" s="41"/>
      <c r="G89" s="61"/>
      <c r="U89"/>
      <c r="V89"/>
      <c r="W89"/>
      <c r="X89"/>
      <c r="Y89"/>
      <c r="Z89"/>
      <c r="AA89"/>
    </row>
    <row r="90" spans="2:27" x14ac:dyDescent="0.25">
      <c r="B90" s="41"/>
      <c r="C90" s="41"/>
      <c r="D90" s="63"/>
      <c r="E90" s="63"/>
      <c r="F90" s="41"/>
      <c r="G90" s="61"/>
      <c r="U90"/>
      <c r="V90"/>
      <c r="W90"/>
      <c r="X90"/>
      <c r="Y90"/>
      <c r="Z90"/>
      <c r="AA90"/>
    </row>
    <row r="91" spans="2:27" x14ac:dyDescent="0.25">
      <c r="B91" s="41"/>
      <c r="C91" s="41"/>
      <c r="D91" s="63"/>
      <c r="E91" s="63"/>
      <c r="F91" s="41"/>
      <c r="G91" s="61"/>
      <c r="U91"/>
      <c r="V91"/>
      <c r="W91"/>
      <c r="X91"/>
      <c r="Y91"/>
      <c r="Z91"/>
      <c r="AA91"/>
    </row>
    <row r="92" spans="2:27" x14ac:dyDescent="0.25">
      <c r="B92" s="41"/>
      <c r="C92" s="41"/>
      <c r="D92" s="63"/>
      <c r="E92" s="63"/>
      <c r="F92" s="41"/>
      <c r="G92" s="61"/>
      <c r="U92"/>
      <c r="V92"/>
      <c r="W92"/>
      <c r="X92"/>
      <c r="Y92"/>
      <c r="Z92"/>
      <c r="AA92"/>
    </row>
    <row r="93" spans="2:27" x14ac:dyDescent="0.25">
      <c r="B93" s="41"/>
      <c r="C93" s="41"/>
      <c r="D93" s="63"/>
      <c r="E93" s="63"/>
      <c r="F93" s="41"/>
      <c r="G93" s="61"/>
      <c r="U93"/>
      <c r="V93"/>
      <c r="W93"/>
      <c r="X93"/>
      <c r="Y93"/>
      <c r="Z93"/>
      <c r="AA93"/>
    </row>
    <row r="94" spans="2:27" x14ac:dyDescent="0.25">
      <c r="B94" s="41"/>
      <c r="C94" s="41"/>
      <c r="D94" s="63"/>
      <c r="E94" s="63"/>
      <c r="F94" s="41"/>
      <c r="G94" s="61"/>
      <c r="U94"/>
      <c r="V94"/>
      <c r="W94"/>
      <c r="X94"/>
      <c r="Y94"/>
      <c r="Z94"/>
      <c r="AA94"/>
    </row>
    <row r="95" spans="2:27" x14ac:dyDescent="0.25">
      <c r="B95" s="41"/>
      <c r="C95" s="41"/>
      <c r="D95" s="63"/>
      <c r="E95" s="63"/>
      <c r="F95" s="41"/>
      <c r="G95" s="61"/>
      <c r="U95"/>
      <c r="V95"/>
      <c r="W95"/>
      <c r="X95"/>
      <c r="Y95"/>
      <c r="Z95"/>
      <c r="AA95"/>
    </row>
    <row r="96" spans="2:27" x14ac:dyDescent="0.25">
      <c r="B96" s="41"/>
      <c r="C96" s="41"/>
      <c r="D96" s="63"/>
      <c r="E96" s="63"/>
      <c r="F96" s="41"/>
      <c r="G96" s="61"/>
      <c r="U96"/>
      <c r="V96"/>
      <c r="W96"/>
      <c r="X96"/>
      <c r="Y96"/>
      <c r="Z96"/>
      <c r="AA96"/>
    </row>
    <row r="97" spans="2:27" x14ac:dyDescent="0.25">
      <c r="B97" s="41"/>
      <c r="C97" s="41"/>
      <c r="D97" s="63"/>
      <c r="E97" s="63"/>
      <c r="F97" s="41"/>
      <c r="G97" s="61"/>
      <c r="U97"/>
      <c r="V97"/>
      <c r="W97"/>
      <c r="X97"/>
      <c r="Y97"/>
      <c r="Z97"/>
      <c r="AA97"/>
    </row>
    <row r="98" spans="2:27" x14ac:dyDescent="0.25">
      <c r="B98" s="41"/>
      <c r="C98" s="41"/>
      <c r="D98" s="63"/>
      <c r="E98" s="63"/>
      <c r="F98" s="41"/>
      <c r="G98" s="61"/>
      <c r="U98"/>
      <c r="V98"/>
      <c r="W98"/>
      <c r="X98"/>
      <c r="Y98"/>
      <c r="Z98"/>
      <c r="AA98"/>
    </row>
    <row r="99" spans="2:27" x14ac:dyDescent="0.25">
      <c r="B99" s="41"/>
      <c r="C99" s="41"/>
      <c r="D99" s="63"/>
      <c r="E99" s="63"/>
      <c r="F99" s="41"/>
      <c r="G99" s="61"/>
      <c r="U99"/>
      <c r="V99"/>
      <c r="W99"/>
      <c r="X99"/>
      <c r="Y99"/>
      <c r="Z99"/>
      <c r="AA99"/>
    </row>
    <row r="100" spans="2:27" x14ac:dyDescent="0.25">
      <c r="B100" s="41"/>
      <c r="C100" s="41"/>
      <c r="D100" s="63"/>
      <c r="E100" s="63"/>
      <c r="F100" s="41"/>
      <c r="G100" s="61"/>
      <c r="U100"/>
      <c r="V100"/>
      <c r="W100"/>
      <c r="X100"/>
      <c r="Y100"/>
      <c r="Z100"/>
      <c r="AA100"/>
    </row>
    <row r="101" spans="2:27" x14ac:dyDescent="0.25">
      <c r="B101" s="41"/>
      <c r="C101" s="41"/>
      <c r="D101" s="63"/>
      <c r="E101" s="63"/>
      <c r="F101" s="41"/>
      <c r="G101" s="61"/>
      <c r="U101"/>
      <c r="V101"/>
      <c r="W101"/>
      <c r="X101"/>
      <c r="Y101"/>
      <c r="Z101"/>
      <c r="AA101"/>
    </row>
    <row r="102" spans="2:27" x14ac:dyDescent="0.25">
      <c r="B102" s="41"/>
      <c r="C102" s="41"/>
      <c r="D102" s="63"/>
      <c r="E102" s="63"/>
      <c r="F102" s="41"/>
      <c r="G102" s="61"/>
      <c r="U102"/>
      <c r="V102"/>
      <c r="W102"/>
      <c r="X102"/>
      <c r="Y102"/>
      <c r="Z102"/>
      <c r="AA102"/>
    </row>
    <row r="103" spans="2:27" x14ac:dyDescent="0.25">
      <c r="B103" s="41"/>
      <c r="C103" s="41"/>
      <c r="D103" s="63"/>
      <c r="E103" s="63"/>
      <c r="F103" s="41"/>
      <c r="G103" s="61"/>
      <c r="U103"/>
      <c r="V103"/>
      <c r="W103"/>
      <c r="X103"/>
      <c r="Y103"/>
      <c r="Z103"/>
      <c r="AA103"/>
    </row>
    <row r="104" spans="2:27" x14ac:dyDescent="0.25">
      <c r="B104" s="41"/>
      <c r="C104" s="41"/>
      <c r="D104" s="63"/>
      <c r="E104" s="63"/>
      <c r="F104" s="41"/>
      <c r="G104" s="61"/>
      <c r="U104"/>
      <c r="V104"/>
      <c r="W104"/>
      <c r="X104"/>
      <c r="Y104"/>
      <c r="Z104"/>
      <c r="AA104"/>
    </row>
    <row r="105" spans="2:27" x14ac:dyDescent="0.25">
      <c r="B105" s="41"/>
      <c r="C105" s="41"/>
      <c r="D105" s="63"/>
      <c r="E105" s="63"/>
      <c r="F105" s="41"/>
      <c r="G105" s="61"/>
      <c r="U105"/>
      <c r="V105"/>
      <c r="W105"/>
      <c r="X105"/>
      <c r="Y105"/>
      <c r="Z105"/>
      <c r="AA105"/>
    </row>
    <row r="106" spans="2:27" x14ac:dyDescent="0.25">
      <c r="B106" s="41"/>
      <c r="C106" s="41"/>
      <c r="D106" s="63"/>
      <c r="E106" s="63"/>
      <c r="F106" s="41"/>
      <c r="G106" s="61"/>
      <c r="U106"/>
      <c r="V106"/>
      <c r="W106"/>
      <c r="X106"/>
      <c r="Y106"/>
      <c r="Z106"/>
      <c r="AA106"/>
    </row>
    <row r="107" spans="2:27" x14ac:dyDescent="0.25">
      <c r="B107" s="41"/>
      <c r="C107" s="41"/>
      <c r="D107" s="63"/>
      <c r="E107" s="63"/>
      <c r="F107" s="41"/>
      <c r="G107" s="61"/>
      <c r="U107"/>
      <c r="V107"/>
      <c r="W107"/>
      <c r="X107"/>
      <c r="Y107"/>
      <c r="Z107"/>
      <c r="AA107"/>
    </row>
    <row r="108" spans="2:27" x14ac:dyDescent="0.25">
      <c r="B108" s="41"/>
      <c r="C108" s="41"/>
      <c r="D108" s="63"/>
      <c r="E108" s="63"/>
      <c r="F108" s="41"/>
      <c r="G108" s="61"/>
      <c r="U108"/>
      <c r="V108"/>
      <c r="W108"/>
      <c r="X108"/>
      <c r="Y108"/>
      <c r="Z108"/>
      <c r="AA108"/>
    </row>
    <row r="109" spans="2:27" x14ac:dyDescent="0.25">
      <c r="B109" s="41"/>
      <c r="C109" s="41"/>
      <c r="D109" s="63"/>
      <c r="E109" s="63"/>
      <c r="F109" s="41"/>
      <c r="G109" s="61"/>
      <c r="U109"/>
      <c r="V109"/>
      <c r="W109"/>
      <c r="X109"/>
      <c r="Y109"/>
      <c r="Z109"/>
      <c r="AA109"/>
    </row>
    <row r="110" spans="2:27" x14ac:dyDescent="0.25">
      <c r="B110" s="41"/>
      <c r="C110" s="41"/>
      <c r="D110" s="63"/>
      <c r="E110" s="63"/>
      <c r="F110" s="41"/>
      <c r="G110" s="61"/>
      <c r="U110"/>
      <c r="V110"/>
      <c r="W110"/>
      <c r="X110"/>
      <c r="Y110"/>
      <c r="Z110"/>
      <c r="AA110"/>
    </row>
    <row r="111" spans="2:27" x14ac:dyDescent="0.25">
      <c r="B111" s="41"/>
      <c r="C111" s="41"/>
      <c r="D111" s="63"/>
      <c r="E111" s="63"/>
      <c r="F111" s="41"/>
      <c r="G111" s="61"/>
      <c r="U111"/>
      <c r="V111"/>
      <c r="W111"/>
      <c r="X111"/>
      <c r="Y111"/>
      <c r="Z111"/>
      <c r="AA111"/>
    </row>
    <row r="112" spans="2:27" x14ac:dyDescent="0.25">
      <c r="B112" s="41"/>
      <c r="C112" s="41"/>
      <c r="D112" s="63"/>
      <c r="E112" s="63"/>
      <c r="F112" s="41"/>
      <c r="G112" s="61"/>
      <c r="U112"/>
      <c r="V112"/>
      <c r="W112"/>
      <c r="X112"/>
      <c r="Y112"/>
      <c r="Z112"/>
      <c r="AA112"/>
    </row>
    <row r="113" spans="2:27" x14ac:dyDescent="0.25">
      <c r="B113" s="41"/>
      <c r="C113" s="41"/>
      <c r="D113" s="63"/>
      <c r="E113" s="63"/>
      <c r="F113" s="41"/>
      <c r="G113" s="61"/>
      <c r="U113"/>
      <c r="V113"/>
      <c r="W113"/>
      <c r="X113"/>
      <c r="Y113"/>
      <c r="Z113"/>
      <c r="AA113"/>
    </row>
    <row r="114" spans="2:27" x14ac:dyDescent="0.25">
      <c r="B114" s="41"/>
      <c r="C114" s="41"/>
      <c r="D114" s="63"/>
      <c r="E114" s="63"/>
      <c r="F114" s="41"/>
      <c r="G114" s="61"/>
      <c r="U114"/>
      <c r="V114"/>
      <c r="W114"/>
      <c r="X114"/>
      <c r="Y114"/>
      <c r="Z114"/>
      <c r="AA114"/>
    </row>
    <row r="115" spans="2:27" x14ac:dyDescent="0.25">
      <c r="B115" s="41"/>
      <c r="C115" s="41"/>
      <c r="D115" s="63"/>
      <c r="E115" s="63"/>
      <c r="F115" s="41"/>
      <c r="G115" s="61"/>
      <c r="U115"/>
      <c r="V115"/>
      <c r="W115"/>
      <c r="X115"/>
      <c r="Y115"/>
      <c r="Z115"/>
      <c r="AA115"/>
    </row>
    <row r="116" spans="2:27" x14ac:dyDescent="0.25">
      <c r="B116" s="41"/>
      <c r="C116" s="41"/>
      <c r="D116" s="63"/>
      <c r="E116" s="63"/>
      <c r="F116" s="41"/>
      <c r="G116" s="61"/>
      <c r="U116"/>
      <c r="V116"/>
      <c r="W116"/>
      <c r="X116"/>
      <c r="Y116"/>
      <c r="Z116"/>
      <c r="AA116"/>
    </row>
    <row r="117" spans="2:27" x14ac:dyDescent="0.25">
      <c r="B117" s="41"/>
      <c r="C117" s="41"/>
      <c r="D117" s="63"/>
      <c r="E117" s="63"/>
      <c r="F117" s="41"/>
      <c r="G117" s="61"/>
      <c r="U117"/>
      <c r="V117"/>
      <c r="W117"/>
      <c r="X117"/>
      <c r="Y117"/>
      <c r="Z117"/>
      <c r="AA117"/>
    </row>
    <row r="118" spans="2:27" x14ac:dyDescent="0.25">
      <c r="B118" s="41"/>
      <c r="C118" s="41"/>
      <c r="D118" s="63"/>
      <c r="E118" s="63"/>
      <c r="F118" s="41"/>
      <c r="G118" s="61"/>
      <c r="U118"/>
      <c r="V118"/>
      <c r="W118"/>
      <c r="X118"/>
      <c r="Y118"/>
      <c r="Z118"/>
      <c r="AA118"/>
    </row>
    <row r="119" spans="2:27" x14ac:dyDescent="0.25">
      <c r="B119" s="41"/>
      <c r="C119" s="41"/>
      <c r="D119" s="63"/>
      <c r="E119" s="63"/>
      <c r="F119" s="41"/>
      <c r="G119" s="61"/>
      <c r="U119"/>
      <c r="V119"/>
      <c r="W119"/>
      <c r="X119"/>
      <c r="Y119"/>
      <c r="Z119"/>
      <c r="AA119"/>
    </row>
    <row r="120" spans="2:27" x14ac:dyDescent="0.25">
      <c r="B120" s="41"/>
      <c r="C120" s="41"/>
      <c r="D120" s="63"/>
      <c r="E120" s="63"/>
      <c r="F120" s="41"/>
      <c r="G120" s="61"/>
      <c r="U120"/>
      <c r="V120"/>
      <c r="W120"/>
      <c r="X120"/>
      <c r="Y120"/>
      <c r="Z120"/>
      <c r="AA120"/>
    </row>
    <row r="121" spans="2:27" x14ac:dyDescent="0.25">
      <c r="B121" s="41"/>
      <c r="C121" s="41"/>
      <c r="D121" s="63"/>
      <c r="E121" s="63"/>
      <c r="F121" s="41"/>
      <c r="G121" s="61"/>
      <c r="U121"/>
      <c r="V121"/>
      <c r="W121"/>
      <c r="X121"/>
      <c r="Y121"/>
      <c r="Z121"/>
      <c r="AA121"/>
    </row>
    <row r="122" spans="2:27" x14ac:dyDescent="0.25">
      <c r="B122" s="41"/>
      <c r="C122" s="41"/>
      <c r="D122" s="63"/>
      <c r="E122" s="63"/>
      <c r="F122" s="41"/>
      <c r="G122" s="61"/>
      <c r="U122"/>
      <c r="V122"/>
      <c r="W122"/>
      <c r="X122"/>
      <c r="Y122"/>
      <c r="Z122"/>
      <c r="AA122"/>
    </row>
    <row r="123" spans="2:27" x14ac:dyDescent="0.25">
      <c r="B123" s="41"/>
      <c r="C123" s="41"/>
      <c r="D123" s="63"/>
      <c r="E123" s="63"/>
      <c r="F123" s="41"/>
      <c r="G123" s="61"/>
      <c r="U123"/>
      <c r="V123"/>
      <c r="W123"/>
      <c r="X123"/>
      <c r="Y123"/>
      <c r="Z123"/>
      <c r="AA123"/>
    </row>
    <row r="124" spans="2:27" x14ac:dyDescent="0.25">
      <c r="B124" s="41"/>
      <c r="C124" s="41"/>
      <c r="D124" s="63"/>
      <c r="E124" s="63"/>
      <c r="F124" s="41"/>
      <c r="G124" s="61"/>
      <c r="U124"/>
      <c r="V124"/>
      <c r="W124"/>
      <c r="X124"/>
      <c r="Y124"/>
      <c r="Z124"/>
      <c r="AA124"/>
    </row>
    <row r="125" spans="2:27" x14ac:dyDescent="0.25">
      <c r="B125" s="41"/>
      <c r="C125" s="41"/>
      <c r="D125" s="63"/>
      <c r="E125" s="63"/>
      <c r="F125" s="41"/>
      <c r="G125" s="61"/>
      <c r="U125"/>
      <c r="V125"/>
      <c r="W125"/>
      <c r="X125"/>
      <c r="Y125"/>
      <c r="Z125"/>
      <c r="AA125"/>
    </row>
    <row r="126" spans="2:27" x14ac:dyDescent="0.25">
      <c r="B126" s="41"/>
      <c r="C126" s="41"/>
      <c r="D126" s="63"/>
      <c r="E126" s="63"/>
      <c r="F126" s="41"/>
      <c r="G126" s="61"/>
      <c r="U126"/>
      <c r="V126"/>
      <c r="W126"/>
      <c r="X126"/>
      <c r="Y126"/>
      <c r="Z126"/>
      <c r="AA126"/>
    </row>
    <row r="127" spans="2:27" x14ac:dyDescent="0.25">
      <c r="B127" s="41"/>
      <c r="C127" s="41"/>
      <c r="D127" s="63"/>
      <c r="E127" s="63"/>
      <c r="F127" s="41"/>
      <c r="G127" s="61"/>
      <c r="U127"/>
      <c r="V127"/>
      <c r="W127"/>
      <c r="X127"/>
      <c r="Y127"/>
      <c r="Z127"/>
      <c r="AA127"/>
    </row>
    <row r="128" spans="2:27" x14ac:dyDescent="0.25">
      <c r="B128" s="41"/>
      <c r="C128" s="41"/>
      <c r="D128" s="63"/>
      <c r="E128" s="63"/>
      <c r="F128" s="41"/>
      <c r="G128" s="61"/>
      <c r="U128"/>
      <c r="V128"/>
      <c r="W128"/>
      <c r="X128"/>
      <c r="Y128"/>
      <c r="Z128"/>
      <c r="AA128"/>
    </row>
    <row r="129" spans="2:27" x14ac:dyDescent="0.25">
      <c r="B129" s="41"/>
      <c r="C129" s="41"/>
      <c r="D129" s="63"/>
      <c r="E129" s="63"/>
      <c r="F129" s="41"/>
      <c r="G129" s="61"/>
      <c r="U129"/>
      <c r="V129"/>
      <c r="W129"/>
      <c r="X129"/>
      <c r="Y129"/>
      <c r="Z129"/>
      <c r="AA129"/>
    </row>
    <row r="130" spans="2:27" x14ac:dyDescent="0.25">
      <c r="B130" s="41"/>
      <c r="C130" s="41"/>
      <c r="D130" s="63"/>
      <c r="E130" s="63"/>
      <c r="F130" s="41"/>
      <c r="G130" s="61"/>
      <c r="U130"/>
      <c r="V130"/>
      <c r="W130"/>
      <c r="X130"/>
      <c r="Y130"/>
      <c r="Z130"/>
      <c r="AA130"/>
    </row>
    <row r="131" spans="2:27" x14ac:dyDescent="0.25">
      <c r="B131" s="41"/>
      <c r="C131" s="41"/>
      <c r="D131" s="63"/>
      <c r="E131" s="63"/>
      <c r="F131" s="41"/>
      <c r="G131" s="61"/>
      <c r="U131"/>
      <c r="V131"/>
      <c r="W131"/>
      <c r="X131"/>
      <c r="Y131"/>
      <c r="Z131"/>
      <c r="AA131"/>
    </row>
    <row r="132" spans="2:27" x14ac:dyDescent="0.25">
      <c r="B132" s="41"/>
      <c r="C132" s="41"/>
      <c r="D132" s="63"/>
      <c r="E132" s="63"/>
      <c r="F132" s="41"/>
      <c r="G132" s="61"/>
      <c r="U132"/>
      <c r="V132"/>
      <c r="W132"/>
      <c r="X132"/>
      <c r="Y132"/>
      <c r="Z132"/>
      <c r="AA132"/>
    </row>
    <row r="133" spans="2:27" x14ac:dyDescent="0.25">
      <c r="U133"/>
      <c r="V133"/>
      <c r="W133"/>
      <c r="X133"/>
      <c r="Y133"/>
      <c r="Z133"/>
      <c r="AA133"/>
    </row>
    <row r="134" spans="2:27" x14ac:dyDescent="0.25">
      <c r="U134"/>
      <c r="V134"/>
      <c r="W134"/>
      <c r="X134"/>
      <c r="Y134"/>
      <c r="Z134"/>
      <c r="AA134"/>
    </row>
    <row r="135" spans="2:27" x14ac:dyDescent="0.25">
      <c r="U135"/>
      <c r="V135"/>
      <c r="W135"/>
      <c r="X135"/>
      <c r="Y135"/>
      <c r="Z135"/>
      <c r="AA135"/>
    </row>
    <row r="136" spans="2:27" x14ac:dyDescent="0.25">
      <c r="U136"/>
      <c r="V136"/>
      <c r="W136"/>
      <c r="X136"/>
      <c r="Y136"/>
      <c r="Z136"/>
      <c r="AA136"/>
    </row>
    <row r="137" spans="2:27" x14ac:dyDescent="0.25">
      <c r="U137"/>
      <c r="V137"/>
      <c r="W137"/>
      <c r="X137"/>
      <c r="Y137"/>
      <c r="Z137"/>
      <c r="AA137"/>
    </row>
    <row r="138" spans="2:27" x14ac:dyDescent="0.25">
      <c r="U138"/>
      <c r="V138"/>
      <c r="W138"/>
      <c r="X138"/>
      <c r="Y138"/>
      <c r="Z138"/>
      <c r="AA138"/>
    </row>
    <row r="139" spans="2:27" x14ac:dyDescent="0.25">
      <c r="U139"/>
      <c r="V139"/>
      <c r="W139"/>
      <c r="X139"/>
      <c r="Y139"/>
      <c r="Z139"/>
      <c r="AA139"/>
    </row>
    <row r="140" spans="2:27" x14ac:dyDescent="0.25">
      <c r="U140"/>
      <c r="V140"/>
      <c r="W140"/>
      <c r="X140"/>
      <c r="Y140"/>
      <c r="Z140"/>
      <c r="AA140"/>
    </row>
    <row r="141" spans="2:27" x14ac:dyDescent="0.25">
      <c r="U141"/>
      <c r="V141"/>
      <c r="W141"/>
      <c r="X141"/>
      <c r="Y141"/>
      <c r="Z141"/>
      <c r="AA141"/>
    </row>
    <row r="142" spans="2:27" x14ac:dyDescent="0.25">
      <c r="U142"/>
      <c r="V142"/>
      <c r="W142"/>
      <c r="X142"/>
      <c r="Y142"/>
      <c r="Z142"/>
      <c r="AA142"/>
    </row>
    <row r="143" spans="2:27" x14ac:dyDescent="0.25">
      <c r="U143"/>
      <c r="V143"/>
      <c r="W143"/>
      <c r="X143"/>
      <c r="Y143"/>
      <c r="Z143"/>
      <c r="AA143"/>
    </row>
    <row r="144" spans="2:27" x14ac:dyDescent="0.25">
      <c r="U144"/>
      <c r="V144"/>
      <c r="W144"/>
      <c r="X144"/>
      <c r="Y144"/>
      <c r="Z144"/>
      <c r="AA144"/>
    </row>
    <row r="145" spans="4:27" x14ac:dyDescent="0.25">
      <c r="U145"/>
      <c r="V145"/>
      <c r="W145"/>
      <c r="X145"/>
      <c r="Y145"/>
      <c r="Z145"/>
      <c r="AA145"/>
    </row>
    <row r="146" spans="4:27" x14ac:dyDescent="0.25">
      <c r="U146"/>
      <c r="V146"/>
      <c r="W146"/>
      <c r="X146"/>
      <c r="Y146"/>
      <c r="Z146"/>
      <c r="AA146"/>
    </row>
    <row r="147" spans="4:27" x14ac:dyDescent="0.25">
      <c r="D147"/>
      <c r="E147"/>
      <c r="U147"/>
      <c r="V147"/>
      <c r="W147"/>
      <c r="X147"/>
      <c r="Y147"/>
      <c r="Z147"/>
      <c r="AA147"/>
    </row>
    <row r="148" spans="4:27" x14ac:dyDescent="0.25">
      <c r="D148"/>
      <c r="E148"/>
      <c r="U148"/>
      <c r="V148"/>
      <c r="W148"/>
      <c r="X148"/>
      <c r="Y148"/>
      <c r="Z148"/>
      <c r="AA148"/>
    </row>
    <row r="149" spans="4:27" x14ac:dyDescent="0.25">
      <c r="D149"/>
      <c r="E149"/>
      <c r="U149"/>
      <c r="V149"/>
      <c r="W149"/>
      <c r="X149"/>
      <c r="Y149"/>
      <c r="Z149"/>
      <c r="AA149"/>
    </row>
    <row r="150" spans="4:27" x14ac:dyDescent="0.25">
      <c r="D150"/>
      <c r="E150"/>
      <c r="U150"/>
      <c r="V150"/>
      <c r="W150"/>
      <c r="X150"/>
      <c r="Y150"/>
      <c r="Z150"/>
      <c r="AA150"/>
    </row>
    <row r="151" spans="4:27" x14ac:dyDescent="0.25">
      <c r="D151"/>
      <c r="E151"/>
      <c r="U151"/>
      <c r="V151"/>
      <c r="W151"/>
      <c r="X151"/>
      <c r="Y151"/>
      <c r="Z151"/>
      <c r="AA151"/>
    </row>
    <row r="152" spans="4:27" x14ac:dyDescent="0.25">
      <c r="D152"/>
      <c r="E152"/>
      <c r="U152"/>
      <c r="V152"/>
      <c r="W152"/>
      <c r="X152"/>
      <c r="Y152"/>
      <c r="Z152"/>
      <c r="AA152"/>
    </row>
    <row r="153" spans="4:27" x14ac:dyDescent="0.25">
      <c r="D153"/>
      <c r="E153"/>
      <c r="U153"/>
      <c r="V153"/>
      <c r="W153"/>
      <c r="X153"/>
      <c r="Y153"/>
      <c r="Z153"/>
      <c r="AA153"/>
    </row>
    <row r="154" spans="4:27" x14ac:dyDescent="0.25">
      <c r="D154"/>
      <c r="E154"/>
      <c r="U154"/>
      <c r="V154"/>
      <c r="W154"/>
      <c r="X154"/>
      <c r="Y154"/>
      <c r="Z154"/>
      <c r="AA154"/>
    </row>
    <row r="155" spans="4:27" x14ac:dyDescent="0.25">
      <c r="D155"/>
      <c r="E155"/>
      <c r="U155"/>
      <c r="V155"/>
      <c r="W155"/>
      <c r="X155"/>
      <c r="Y155"/>
      <c r="Z155"/>
      <c r="AA155"/>
    </row>
    <row r="156" spans="4:27" x14ac:dyDescent="0.25">
      <c r="D156"/>
      <c r="E156"/>
      <c r="U156"/>
      <c r="V156"/>
      <c r="W156"/>
      <c r="X156"/>
      <c r="Y156"/>
      <c r="Z156"/>
      <c r="AA156"/>
    </row>
    <row r="157" spans="4:27" x14ac:dyDescent="0.25">
      <c r="D157"/>
      <c r="E157"/>
      <c r="U157"/>
      <c r="V157"/>
      <c r="W157"/>
      <c r="X157"/>
      <c r="Y157"/>
      <c r="Z157"/>
      <c r="AA157"/>
    </row>
    <row r="158" spans="4:27" x14ac:dyDescent="0.25">
      <c r="D158"/>
      <c r="E158"/>
      <c r="U158"/>
      <c r="V158"/>
      <c r="W158"/>
      <c r="X158"/>
      <c r="Y158"/>
      <c r="Z158"/>
      <c r="AA158"/>
    </row>
    <row r="159" spans="4:27" x14ac:dyDescent="0.25">
      <c r="D159"/>
      <c r="E159"/>
      <c r="U159"/>
      <c r="V159"/>
      <c r="W159"/>
      <c r="X159"/>
      <c r="Y159"/>
      <c r="Z159"/>
      <c r="AA159"/>
    </row>
    <row r="160" spans="4:27" x14ac:dyDescent="0.25">
      <c r="D160"/>
      <c r="E160"/>
      <c r="U160"/>
      <c r="V160"/>
      <c r="W160"/>
      <c r="X160"/>
      <c r="Y160"/>
      <c r="Z160"/>
      <c r="AA160"/>
    </row>
    <row r="161" spans="4:27" x14ac:dyDescent="0.25">
      <c r="D161"/>
      <c r="E161"/>
      <c r="U161"/>
      <c r="V161"/>
      <c r="W161"/>
      <c r="X161"/>
      <c r="Y161"/>
      <c r="Z161"/>
      <c r="AA161"/>
    </row>
    <row r="162" spans="4:27" x14ac:dyDescent="0.25">
      <c r="D162"/>
      <c r="E162"/>
      <c r="U162"/>
      <c r="V162"/>
      <c r="W162"/>
      <c r="X162"/>
      <c r="Y162"/>
      <c r="Z162"/>
      <c r="AA162"/>
    </row>
    <row r="163" spans="4:27" x14ac:dyDescent="0.25">
      <c r="D163"/>
      <c r="E163"/>
      <c r="U163"/>
      <c r="V163"/>
      <c r="W163"/>
      <c r="X163"/>
      <c r="Y163"/>
      <c r="Z163"/>
      <c r="AA163"/>
    </row>
    <row r="164" spans="4:27" x14ac:dyDescent="0.25">
      <c r="D164"/>
      <c r="E164"/>
      <c r="U164"/>
      <c r="V164"/>
      <c r="W164"/>
      <c r="X164"/>
      <c r="Y164"/>
      <c r="Z164"/>
      <c r="AA164"/>
    </row>
    <row r="165" spans="4:27" x14ac:dyDescent="0.25">
      <c r="D165"/>
      <c r="E165"/>
      <c r="U165"/>
      <c r="V165"/>
      <c r="W165"/>
      <c r="X165"/>
      <c r="Y165"/>
      <c r="Z165"/>
      <c r="AA165"/>
    </row>
    <row r="166" spans="4:27" x14ac:dyDescent="0.25">
      <c r="D166"/>
      <c r="E166"/>
      <c r="U166"/>
      <c r="V166"/>
      <c r="W166"/>
      <c r="X166"/>
      <c r="Y166"/>
      <c r="Z166"/>
      <c r="AA166"/>
    </row>
    <row r="167" spans="4:27" x14ac:dyDescent="0.25">
      <c r="D167"/>
      <c r="E167"/>
      <c r="U167"/>
      <c r="V167"/>
      <c r="W167"/>
      <c r="X167"/>
      <c r="Y167"/>
      <c r="Z167"/>
      <c r="AA167"/>
    </row>
    <row r="168" spans="4:27" x14ac:dyDescent="0.25">
      <c r="D168"/>
      <c r="E168"/>
      <c r="U168"/>
      <c r="V168"/>
      <c r="W168"/>
      <c r="X168"/>
      <c r="Y168"/>
      <c r="Z168"/>
      <c r="AA168"/>
    </row>
    <row r="169" spans="4:27" x14ac:dyDescent="0.25">
      <c r="D169"/>
      <c r="E169"/>
      <c r="U169"/>
      <c r="V169"/>
      <c r="W169"/>
      <c r="X169"/>
      <c r="Y169"/>
      <c r="Z169"/>
      <c r="AA169"/>
    </row>
    <row r="170" spans="4:27" x14ac:dyDescent="0.25">
      <c r="D170"/>
      <c r="E170"/>
      <c r="U170"/>
      <c r="V170"/>
      <c r="W170"/>
      <c r="X170"/>
      <c r="Y170"/>
      <c r="Z170"/>
      <c r="AA170"/>
    </row>
    <row r="171" spans="4:27" x14ac:dyDescent="0.25">
      <c r="D171"/>
      <c r="E171"/>
      <c r="U171"/>
      <c r="V171"/>
      <c r="W171"/>
      <c r="X171"/>
      <c r="Y171"/>
      <c r="Z171"/>
      <c r="AA171"/>
    </row>
    <row r="172" spans="4:27" x14ac:dyDescent="0.25">
      <c r="D172"/>
      <c r="E172"/>
      <c r="U172"/>
      <c r="V172"/>
      <c r="W172"/>
      <c r="X172"/>
      <c r="Y172"/>
      <c r="Z172"/>
      <c r="AA172"/>
    </row>
    <row r="173" spans="4:27" x14ac:dyDescent="0.25">
      <c r="D173"/>
      <c r="E173"/>
      <c r="U173"/>
      <c r="V173"/>
      <c r="W173"/>
      <c r="X173"/>
      <c r="Y173"/>
      <c r="Z173"/>
      <c r="AA173"/>
    </row>
    <row r="174" spans="4:27" x14ac:dyDescent="0.25">
      <c r="D174"/>
      <c r="E174"/>
      <c r="U174"/>
      <c r="V174"/>
      <c r="W174"/>
      <c r="X174"/>
      <c r="Y174"/>
      <c r="Z174"/>
      <c r="AA174"/>
    </row>
    <row r="175" spans="4:27" x14ac:dyDescent="0.25">
      <c r="D175"/>
      <c r="E175"/>
      <c r="U175"/>
      <c r="V175"/>
      <c r="W175"/>
      <c r="X175"/>
      <c r="Y175"/>
      <c r="Z175"/>
      <c r="AA175"/>
    </row>
    <row r="176" spans="4:27" x14ac:dyDescent="0.25">
      <c r="D176"/>
      <c r="E176"/>
      <c r="U176"/>
      <c r="V176"/>
      <c r="W176"/>
      <c r="X176"/>
      <c r="Y176"/>
      <c r="Z176"/>
      <c r="AA176"/>
    </row>
    <row r="177" spans="4:27" x14ac:dyDescent="0.25">
      <c r="D177"/>
      <c r="E177"/>
      <c r="U177"/>
      <c r="V177"/>
      <c r="W177"/>
      <c r="X177"/>
      <c r="Y177"/>
      <c r="Z177"/>
      <c r="AA177"/>
    </row>
    <row r="178" spans="4:27" x14ac:dyDescent="0.25">
      <c r="D178"/>
      <c r="E178"/>
      <c r="U178"/>
      <c r="V178"/>
      <c r="W178"/>
      <c r="X178"/>
      <c r="Y178"/>
      <c r="Z178"/>
      <c r="AA178"/>
    </row>
    <row r="179" spans="4:27" x14ac:dyDescent="0.25">
      <c r="D179"/>
      <c r="E179"/>
      <c r="U179"/>
      <c r="V179"/>
      <c r="W179"/>
      <c r="X179"/>
      <c r="Y179"/>
      <c r="Z179"/>
      <c r="AA179"/>
    </row>
    <row r="180" spans="4:27" x14ac:dyDescent="0.25">
      <c r="D180"/>
      <c r="E180"/>
      <c r="U180"/>
      <c r="V180"/>
      <c r="W180"/>
      <c r="X180"/>
      <c r="Y180"/>
      <c r="Z180"/>
      <c r="AA180"/>
    </row>
    <row r="181" spans="4:27" x14ac:dyDescent="0.25">
      <c r="D181"/>
      <c r="E181"/>
      <c r="U181"/>
      <c r="V181"/>
      <c r="W181"/>
      <c r="X181"/>
      <c r="Y181"/>
      <c r="Z181"/>
      <c r="AA181"/>
    </row>
    <row r="182" spans="4:27" x14ac:dyDescent="0.25">
      <c r="D182"/>
      <c r="E182"/>
      <c r="U182"/>
      <c r="V182"/>
      <c r="W182"/>
      <c r="X182"/>
      <c r="Y182"/>
      <c r="Z182"/>
      <c r="AA182"/>
    </row>
    <row r="183" spans="4:27" x14ac:dyDescent="0.25">
      <c r="D183"/>
      <c r="E183"/>
      <c r="U183"/>
      <c r="V183"/>
      <c r="W183"/>
      <c r="X183"/>
      <c r="Y183"/>
      <c r="Z183"/>
      <c r="AA183"/>
    </row>
    <row r="184" spans="4:27" x14ac:dyDescent="0.25">
      <c r="D184"/>
      <c r="E184"/>
      <c r="U184"/>
      <c r="V184"/>
      <c r="W184"/>
      <c r="X184"/>
      <c r="Y184"/>
      <c r="Z184"/>
      <c r="AA184"/>
    </row>
    <row r="185" spans="4:27" x14ac:dyDescent="0.25">
      <c r="D185"/>
      <c r="E185"/>
      <c r="U185"/>
      <c r="V185"/>
      <c r="W185"/>
      <c r="X185"/>
      <c r="Y185"/>
      <c r="Z185"/>
      <c r="AA185"/>
    </row>
    <row r="186" spans="4:27" x14ac:dyDescent="0.25">
      <c r="D186"/>
      <c r="E186"/>
      <c r="U186"/>
      <c r="V186"/>
      <c r="W186"/>
      <c r="X186"/>
      <c r="Y186"/>
      <c r="Z186"/>
      <c r="AA186"/>
    </row>
    <row r="187" spans="4:27" x14ac:dyDescent="0.25">
      <c r="D187"/>
      <c r="E187"/>
      <c r="U187"/>
      <c r="V187"/>
      <c r="W187"/>
      <c r="X187"/>
      <c r="Y187"/>
      <c r="Z187"/>
      <c r="AA187"/>
    </row>
    <row r="188" spans="4:27" x14ac:dyDescent="0.25">
      <c r="D188"/>
      <c r="E188"/>
      <c r="U188"/>
      <c r="V188"/>
      <c r="W188"/>
      <c r="X188"/>
      <c r="Y188"/>
      <c r="Z188"/>
      <c r="AA188"/>
    </row>
    <row r="189" spans="4:27" x14ac:dyDescent="0.25">
      <c r="D189"/>
      <c r="E189"/>
      <c r="U189"/>
      <c r="V189"/>
      <c r="W189"/>
      <c r="X189"/>
      <c r="Y189"/>
      <c r="Z189"/>
      <c r="AA189"/>
    </row>
    <row r="190" spans="4:27" x14ac:dyDescent="0.25">
      <c r="D190"/>
      <c r="E190"/>
      <c r="U190"/>
      <c r="V190"/>
      <c r="W190"/>
      <c r="X190"/>
      <c r="Y190"/>
      <c r="Z190"/>
      <c r="AA190"/>
    </row>
    <row r="191" spans="4:27" x14ac:dyDescent="0.25">
      <c r="D191"/>
      <c r="E191"/>
      <c r="U191"/>
      <c r="V191"/>
      <c r="W191"/>
      <c r="X191"/>
      <c r="Y191"/>
      <c r="Z191"/>
      <c r="AA191"/>
    </row>
    <row r="192" spans="4:27" x14ac:dyDescent="0.25">
      <c r="D192"/>
      <c r="E192"/>
      <c r="U192"/>
      <c r="V192"/>
      <c r="W192"/>
      <c r="X192"/>
      <c r="Y192"/>
      <c r="Z192"/>
      <c r="AA192"/>
    </row>
    <row r="193" spans="4:27" x14ac:dyDescent="0.25">
      <c r="D193"/>
      <c r="E193"/>
      <c r="U193"/>
      <c r="V193"/>
      <c r="W193"/>
      <c r="X193"/>
      <c r="Y193"/>
      <c r="Z193"/>
      <c r="AA193"/>
    </row>
    <row r="194" spans="4:27" x14ac:dyDescent="0.25">
      <c r="D194"/>
      <c r="E194"/>
      <c r="U194"/>
      <c r="V194"/>
      <c r="W194"/>
      <c r="X194"/>
      <c r="Y194"/>
      <c r="Z194"/>
      <c r="AA194"/>
    </row>
    <row r="195" spans="4:27" x14ac:dyDescent="0.25">
      <c r="D195"/>
      <c r="E195"/>
      <c r="U195"/>
      <c r="V195"/>
      <c r="W195"/>
      <c r="X195"/>
      <c r="Y195"/>
      <c r="Z195"/>
      <c r="AA195"/>
    </row>
    <row r="196" spans="4:27" x14ac:dyDescent="0.25">
      <c r="D196"/>
      <c r="E196"/>
      <c r="U196"/>
      <c r="V196"/>
      <c r="W196"/>
      <c r="X196"/>
      <c r="Y196"/>
      <c r="Z196"/>
      <c r="AA196"/>
    </row>
    <row r="197" spans="4:27" x14ac:dyDescent="0.25">
      <c r="D197"/>
      <c r="E197"/>
      <c r="U197"/>
      <c r="V197"/>
      <c r="W197"/>
      <c r="X197"/>
      <c r="Y197"/>
      <c r="Z197"/>
      <c r="AA197"/>
    </row>
    <row r="198" spans="4:27" x14ac:dyDescent="0.25">
      <c r="D198"/>
      <c r="E198"/>
      <c r="U198"/>
      <c r="V198"/>
      <c r="W198"/>
      <c r="X198"/>
      <c r="Y198"/>
      <c r="Z198"/>
      <c r="AA198"/>
    </row>
    <row r="199" spans="4:27" x14ac:dyDescent="0.25">
      <c r="D199"/>
      <c r="E199"/>
      <c r="U199"/>
      <c r="V199"/>
      <c r="W199"/>
      <c r="X199"/>
      <c r="Y199"/>
      <c r="Z199"/>
      <c r="AA199"/>
    </row>
    <row r="200" spans="4:27" x14ac:dyDescent="0.25">
      <c r="D200"/>
      <c r="E200"/>
      <c r="U200"/>
      <c r="V200"/>
      <c r="W200"/>
      <c r="X200"/>
      <c r="Y200"/>
      <c r="Z200"/>
      <c r="AA200"/>
    </row>
    <row r="201" spans="4:27" x14ac:dyDescent="0.25">
      <c r="D201"/>
      <c r="E201"/>
      <c r="U201"/>
      <c r="V201"/>
      <c r="W201"/>
      <c r="X201"/>
      <c r="Y201"/>
      <c r="Z201"/>
      <c r="AA201"/>
    </row>
    <row r="202" spans="4:27" x14ac:dyDescent="0.25">
      <c r="D202"/>
      <c r="E202"/>
      <c r="U202"/>
      <c r="V202"/>
      <c r="W202"/>
      <c r="X202"/>
      <c r="Y202"/>
      <c r="Z202"/>
      <c r="AA202"/>
    </row>
    <row r="203" spans="4:27" x14ac:dyDescent="0.25">
      <c r="D203"/>
      <c r="E203"/>
      <c r="U203"/>
      <c r="V203"/>
      <c r="W203"/>
      <c r="X203"/>
      <c r="Y203"/>
      <c r="Z203"/>
      <c r="AA203"/>
    </row>
    <row r="204" spans="4:27" x14ac:dyDescent="0.25">
      <c r="D204"/>
      <c r="E204"/>
      <c r="U204"/>
      <c r="V204"/>
      <c r="W204"/>
      <c r="X204"/>
      <c r="Y204"/>
      <c r="Z204"/>
      <c r="AA204"/>
    </row>
    <row r="205" spans="4:27" x14ac:dyDescent="0.25">
      <c r="D205"/>
      <c r="E205"/>
      <c r="U205"/>
      <c r="V205"/>
      <c r="W205"/>
      <c r="X205"/>
      <c r="Y205"/>
      <c r="Z205"/>
      <c r="AA205"/>
    </row>
    <row r="206" spans="4:27" x14ac:dyDescent="0.25">
      <c r="D206"/>
      <c r="E206"/>
      <c r="U206"/>
      <c r="V206"/>
      <c r="W206"/>
      <c r="X206"/>
      <c r="Y206"/>
      <c r="Z206"/>
      <c r="AA206"/>
    </row>
    <row r="207" spans="4:27" x14ac:dyDescent="0.25">
      <c r="D207"/>
      <c r="E207"/>
      <c r="U207"/>
      <c r="V207"/>
      <c r="W207"/>
      <c r="X207"/>
      <c r="Y207"/>
      <c r="Z207"/>
      <c r="AA207"/>
    </row>
    <row r="208" spans="4:27" x14ac:dyDescent="0.25">
      <c r="D208"/>
      <c r="E208"/>
      <c r="U208"/>
      <c r="V208"/>
      <c r="W208"/>
      <c r="X208"/>
      <c r="Y208"/>
      <c r="Z208"/>
      <c r="AA208"/>
    </row>
    <row r="209" spans="4:27" x14ac:dyDescent="0.25">
      <c r="D209"/>
      <c r="E209"/>
      <c r="U209"/>
      <c r="V209"/>
      <c r="W209"/>
      <c r="X209"/>
      <c r="Y209"/>
      <c r="Z209"/>
      <c r="AA209"/>
    </row>
    <row r="210" spans="4:27" x14ac:dyDescent="0.25">
      <c r="D210"/>
      <c r="E210"/>
      <c r="U210"/>
      <c r="V210"/>
      <c r="W210"/>
      <c r="X210"/>
      <c r="Y210"/>
      <c r="Z210"/>
      <c r="AA210"/>
    </row>
    <row r="211" spans="4:27" x14ac:dyDescent="0.25">
      <c r="D211"/>
      <c r="E211"/>
      <c r="U211"/>
      <c r="V211"/>
      <c r="W211"/>
      <c r="X211"/>
      <c r="Y211"/>
      <c r="Z211"/>
      <c r="AA211"/>
    </row>
    <row r="212" spans="4:27" x14ac:dyDescent="0.25">
      <c r="D212"/>
      <c r="E212"/>
      <c r="U212"/>
      <c r="V212"/>
      <c r="W212"/>
      <c r="X212"/>
      <c r="Y212"/>
      <c r="Z212"/>
      <c r="AA212"/>
    </row>
    <row r="213" spans="4:27" x14ac:dyDescent="0.25">
      <c r="D213"/>
      <c r="E213"/>
      <c r="U213"/>
      <c r="V213"/>
      <c r="W213"/>
      <c r="X213"/>
      <c r="Y213"/>
      <c r="Z213"/>
      <c r="AA213"/>
    </row>
    <row r="214" spans="4:27" x14ac:dyDescent="0.25">
      <c r="D214"/>
      <c r="E214"/>
      <c r="U214"/>
      <c r="V214"/>
      <c r="W214"/>
      <c r="X214"/>
      <c r="Y214"/>
      <c r="Z214"/>
      <c r="AA214"/>
    </row>
    <row r="215" spans="4:27" x14ac:dyDescent="0.25">
      <c r="D215"/>
      <c r="E215"/>
      <c r="U215"/>
      <c r="V215"/>
      <c r="W215"/>
      <c r="X215"/>
      <c r="Y215"/>
      <c r="Z215"/>
      <c r="AA215"/>
    </row>
    <row r="216" spans="4:27" x14ac:dyDescent="0.25">
      <c r="D216"/>
      <c r="E216"/>
      <c r="U216"/>
      <c r="V216"/>
      <c r="W216"/>
      <c r="X216"/>
      <c r="Y216"/>
      <c r="Z216"/>
      <c r="AA216"/>
    </row>
    <row r="217" spans="4:27" x14ac:dyDescent="0.25">
      <c r="D217"/>
      <c r="E217"/>
      <c r="U217"/>
      <c r="V217"/>
      <c r="W217"/>
      <c r="X217"/>
      <c r="Y217"/>
      <c r="Z217"/>
      <c r="AA217"/>
    </row>
    <row r="218" spans="4:27" x14ac:dyDescent="0.25">
      <c r="D218"/>
      <c r="E218"/>
      <c r="U218"/>
      <c r="V218"/>
      <c r="W218"/>
      <c r="X218"/>
      <c r="Y218"/>
      <c r="Z218"/>
      <c r="AA218"/>
    </row>
    <row r="219" spans="4:27" x14ac:dyDescent="0.25">
      <c r="D219"/>
      <c r="E219"/>
      <c r="U219"/>
      <c r="V219"/>
      <c r="W219"/>
      <c r="X219"/>
      <c r="Y219"/>
      <c r="Z219"/>
      <c r="AA219"/>
    </row>
    <row r="220" spans="4:27" x14ac:dyDescent="0.25">
      <c r="D220"/>
      <c r="E220"/>
      <c r="U220"/>
      <c r="V220"/>
      <c r="W220"/>
      <c r="X220"/>
      <c r="Y220"/>
      <c r="Z220"/>
      <c r="AA220"/>
    </row>
    <row r="221" spans="4:27" x14ac:dyDescent="0.25">
      <c r="D221"/>
      <c r="E221"/>
      <c r="U221"/>
      <c r="V221"/>
      <c r="W221"/>
      <c r="X221"/>
      <c r="Y221"/>
      <c r="Z221"/>
      <c r="AA221"/>
    </row>
    <row r="222" spans="4:27" x14ac:dyDescent="0.25">
      <c r="D222"/>
      <c r="E222"/>
      <c r="U222"/>
      <c r="V222"/>
      <c r="W222"/>
      <c r="X222"/>
      <c r="Y222"/>
      <c r="Z222"/>
      <c r="AA222"/>
    </row>
    <row r="223" spans="4:27" x14ac:dyDescent="0.25">
      <c r="D223"/>
      <c r="E223"/>
      <c r="U223"/>
      <c r="V223"/>
      <c r="W223"/>
      <c r="X223"/>
      <c r="Y223"/>
      <c r="Z223"/>
      <c r="AA223"/>
    </row>
    <row r="224" spans="4:27" x14ac:dyDescent="0.25">
      <c r="D224"/>
      <c r="E224"/>
      <c r="U224"/>
      <c r="V224"/>
      <c r="W224"/>
      <c r="X224"/>
      <c r="Y224"/>
      <c r="Z224"/>
      <c r="AA224"/>
    </row>
    <row r="225" spans="4:27" x14ac:dyDescent="0.25">
      <c r="D225"/>
      <c r="E225"/>
      <c r="U225"/>
      <c r="V225"/>
      <c r="W225"/>
      <c r="X225"/>
      <c r="Y225"/>
      <c r="Z225"/>
      <c r="AA225"/>
    </row>
    <row r="226" spans="4:27" x14ac:dyDescent="0.25">
      <c r="D226"/>
      <c r="E226"/>
      <c r="U226"/>
      <c r="V226"/>
      <c r="W226"/>
      <c r="X226"/>
      <c r="Y226"/>
      <c r="Z226"/>
      <c r="AA226"/>
    </row>
    <row r="227" spans="4:27" x14ac:dyDescent="0.25">
      <c r="D227"/>
      <c r="E227"/>
      <c r="U227"/>
      <c r="V227"/>
      <c r="W227"/>
      <c r="X227"/>
      <c r="Y227"/>
      <c r="Z227"/>
      <c r="AA227"/>
    </row>
    <row r="228" spans="4:27" x14ac:dyDescent="0.25">
      <c r="D228"/>
      <c r="E228"/>
      <c r="U228"/>
      <c r="V228"/>
      <c r="W228"/>
      <c r="X228"/>
      <c r="Y228"/>
      <c r="Z228"/>
      <c r="AA228"/>
    </row>
    <row r="229" spans="4:27" x14ac:dyDescent="0.25">
      <c r="D229"/>
      <c r="E229"/>
      <c r="U229"/>
      <c r="V229"/>
      <c r="W229"/>
      <c r="X229"/>
      <c r="Y229"/>
      <c r="Z229"/>
      <c r="AA229"/>
    </row>
    <row r="230" spans="4:27" x14ac:dyDescent="0.25">
      <c r="D230"/>
      <c r="E230"/>
      <c r="U230"/>
      <c r="V230"/>
      <c r="W230"/>
      <c r="X230"/>
      <c r="Y230"/>
      <c r="Z230"/>
      <c r="AA230"/>
    </row>
    <row r="231" spans="4:27" x14ac:dyDescent="0.25">
      <c r="D231"/>
      <c r="E231"/>
      <c r="U231"/>
      <c r="V231"/>
      <c r="W231"/>
      <c r="X231"/>
      <c r="Y231"/>
      <c r="Z231"/>
      <c r="AA231"/>
    </row>
    <row r="232" spans="4:27" x14ac:dyDescent="0.25">
      <c r="D232"/>
      <c r="E232"/>
      <c r="U232"/>
      <c r="V232"/>
      <c r="W232"/>
      <c r="X232"/>
      <c r="Y232"/>
      <c r="Z232"/>
      <c r="AA232"/>
    </row>
    <row r="233" spans="4:27" x14ac:dyDescent="0.25">
      <c r="D233"/>
      <c r="E233"/>
      <c r="U233"/>
      <c r="V233"/>
      <c r="W233"/>
      <c r="X233"/>
      <c r="Y233"/>
      <c r="Z233"/>
      <c r="AA233"/>
    </row>
    <row r="234" spans="4:27" x14ac:dyDescent="0.25">
      <c r="D234"/>
      <c r="E234"/>
      <c r="U234"/>
      <c r="V234"/>
      <c r="W234"/>
      <c r="X234"/>
      <c r="Y234"/>
      <c r="Z234"/>
      <c r="AA234"/>
    </row>
    <row r="235" spans="4:27" x14ac:dyDescent="0.25">
      <c r="D235"/>
      <c r="E235"/>
      <c r="U235"/>
      <c r="V235"/>
      <c r="W235"/>
      <c r="X235"/>
      <c r="Y235"/>
      <c r="Z235"/>
      <c r="AA235"/>
    </row>
    <row r="236" spans="4:27" x14ac:dyDescent="0.25">
      <c r="D236"/>
      <c r="E236"/>
      <c r="U236"/>
      <c r="V236"/>
      <c r="W236"/>
      <c r="X236"/>
      <c r="Y236"/>
      <c r="Z236"/>
      <c r="AA236"/>
    </row>
    <row r="237" spans="4:27" x14ac:dyDescent="0.25">
      <c r="D237"/>
      <c r="E237"/>
      <c r="U237"/>
      <c r="V237"/>
      <c r="W237"/>
      <c r="X237"/>
      <c r="Y237"/>
      <c r="Z237"/>
      <c r="AA237"/>
    </row>
    <row r="238" spans="4:27" x14ac:dyDescent="0.25">
      <c r="D238"/>
      <c r="E238"/>
      <c r="U238"/>
      <c r="V238"/>
      <c r="W238"/>
      <c r="X238"/>
      <c r="Y238"/>
      <c r="Z238"/>
      <c r="AA238"/>
    </row>
    <row r="239" spans="4:27" x14ac:dyDescent="0.25">
      <c r="D239"/>
      <c r="E239"/>
      <c r="U239"/>
      <c r="V239"/>
      <c r="W239"/>
      <c r="X239"/>
      <c r="Y239"/>
      <c r="Z239"/>
      <c r="AA239"/>
    </row>
    <row r="240" spans="4:27" x14ac:dyDescent="0.25">
      <c r="D240"/>
      <c r="E240"/>
      <c r="U240"/>
      <c r="V240"/>
      <c r="W240"/>
      <c r="X240"/>
      <c r="Y240"/>
      <c r="Z240"/>
      <c r="AA240"/>
    </row>
    <row r="241" spans="4:27" x14ac:dyDescent="0.25">
      <c r="D241"/>
      <c r="E241"/>
      <c r="U241"/>
      <c r="V241"/>
      <c r="W241"/>
      <c r="X241"/>
      <c r="Y241"/>
      <c r="Z241"/>
      <c r="AA241"/>
    </row>
    <row r="242" spans="4:27" x14ac:dyDescent="0.25">
      <c r="D242"/>
      <c r="E242"/>
      <c r="U242"/>
      <c r="V242"/>
      <c r="W242"/>
      <c r="X242"/>
      <c r="Y242"/>
      <c r="Z242"/>
      <c r="AA242"/>
    </row>
    <row r="243" spans="4:27" x14ac:dyDescent="0.25">
      <c r="D243"/>
      <c r="E243"/>
      <c r="U243"/>
      <c r="V243"/>
      <c r="W243"/>
      <c r="X243"/>
      <c r="Y243"/>
      <c r="Z243"/>
      <c r="AA243"/>
    </row>
    <row r="244" spans="4:27" x14ac:dyDescent="0.25">
      <c r="D244"/>
      <c r="E244"/>
      <c r="U244"/>
      <c r="V244"/>
      <c r="W244"/>
      <c r="X244"/>
      <c r="Y244"/>
      <c r="Z244"/>
      <c r="AA244"/>
    </row>
    <row r="245" spans="4:27" x14ac:dyDescent="0.25">
      <c r="D245"/>
      <c r="E245"/>
      <c r="U245"/>
      <c r="V245"/>
      <c r="W245"/>
      <c r="X245"/>
      <c r="Y245"/>
      <c r="Z245"/>
      <c r="AA245"/>
    </row>
    <row r="246" spans="4:27" x14ac:dyDescent="0.25">
      <c r="D246"/>
      <c r="E246"/>
      <c r="U246"/>
      <c r="V246"/>
      <c r="W246"/>
      <c r="X246"/>
      <c r="Y246"/>
      <c r="Z246"/>
      <c r="AA246"/>
    </row>
    <row r="247" spans="4:27" x14ac:dyDescent="0.25">
      <c r="D247"/>
      <c r="E247"/>
      <c r="U247"/>
      <c r="V247"/>
      <c r="W247"/>
      <c r="X247"/>
      <c r="Y247"/>
      <c r="Z247"/>
      <c r="AA247"/>
    </row>
    <row r="248" spans="4:27" x14ac:dyDescent="0.25">
      <c r="D248"/>
      <c r="E248"/>
      <c r="U248"/>
      <c r="V248"/>
      <c r="W248"/>
      <c r="X248"/>
      <c r="Y248"/>
      <c r="Z248"/>
      <c r="AA248"/>
    </row>
    <row r="249" spans="4:27" x14ac:dyDescent="0.25">
      <c r="D249"/>
      <c r="E249"/>
      <c r="U249"/>
      <c r="V249"/>
      <c r="W249"/>
      <c r="X249"/>
      <c r="Y249"/>
      <c r="Z249"/>
      <c r="AA249"/>
    </row>
    <row r="250" spans="4:27" x14ac:dyDescent="0.25">
      <c r="D250"/>
      <c r="E250"/>
      <c r="U250"/>
      <c r="V250"/>
      <c r="W250"/>
      <c r="X250"/>
      <c r="Y250"/>
      <c r="Z250"/>
      <c r="AA250"/>
    </row>
    <row r="251" spans="4:27" x14ac:dyDescent="0.25">
      <c r="D251"/>
      <c r="E251"/>
      <c r="U251"/>
      <c r="V251"/>
      <c r="W251"/>
      <c r="X251"/>
      <c r="Y251"/>
      <c r="Z251"/>
      <c r="AA251"/>
    </row>
    <row r="252" spans="4:27" x14ac:dyDescent="0.25">
      <c r="D252"/>
      <c r="E252"/>
      <c r="U252"/>
      <c r="V252"/>
      <c r="W252"/>
      <c r="X252"/>
      <c r="Y252"/>
      <c r="Z252"/>
      <c r="AA252"/>
    </row>
    <row r="253" spans="4:27" x14ac:dyDescent="0.25">
      <c r="D253"/>
      <c r="E253"/>
      <c r="U253"/>
      <c r="V253"/>
      <c r="W253"/>
      <c r="X253"/>
      <c r="Y253"/>
      <c r="Z253"/>
      <c r="AA253"/>
    </row>
    <row r="254" spans="4:27" x14ac:dyDescent="0.25">
      <c r="D254"/>
      <c r="E254"/>
      <c r="U254"/>
      <c r="V254"/>
      <c r="W254"/>
      <c r="X254"/>
      <c r="Y254"/>
      <c r="Z254"/>
      <c r="AA254"/>
    </row>
    <row r="255" spans="4:27" x14ac:dyDescent="0.25">
      <c r="D255"/>
      <c r="E255"/>
      <c r="U255"/>
      <c r="V255"/>
      <c r="W255"/>
      <c r="X255"/>
      <c r="Y255"/>
      <c r="Z255"/>
      <c r="AA255"/>
    </row>
    <row r="256" spans="4:27" x14ac:dyDescent="0.25">
      <c r="D256"/>
      <c r="E256"/>
      <c r="U256"/>
      <c r="V256"/>
      <c r="W256"/>
      <c r="X256"/>
      <c r="Y256"/>
      <c r="Z256"/>
      <c r="AA256"/>
    </row>
    <row r="257" spans="4:27" x14ac:dyDescent="0.25">
      <c r="D257"/>
      <c r="E257"/>
      <c r="U257"/>
      <c r="V257"/>
      <c r="W257"/>
      <c r="X257"/>
      <c r="Y257"/>
      <c r="Z257"/>
      <c r="AA257"/>
    </row>
    <row r="258" spans="4:27" x14ac:dyDescent="0.25">
      <c r="D258"/>
      <c r="E258"/>
      <c r="U258"/>
      <c r="V258"/>
      <c r="W258"/>
      <c r="X258"/>
      <c r="Y258"/>
      <c r="Z258"/>
      <c r="AA258"/>
    </row>
    <row r="259" spans="4:27" x14ac:dyDescent="0.25">
      <c r="D259"/>
      <c r="E259"/>
      <c r="U259"/>
      <c r="V259"/>
      <c r="W259"/>
      <c r="X259"/>
      <c r="Y259"/>
      <c r="Z259"/>
      <c r="AA259"/>
    </row>
    <row r="260" spans="4:27" x14ac:dyDescent="0.25">
      <c r="D260"/>
      <c r="E260"/>
      <c r="U260"/>
      <c r="V260"/>
      <c r="W260"/>
      <c r="X260"/>
      <c r="Y260"/>
      <c r="Z260"/>
      <c r="AA260"/>
    </row>
    <row r="261" spans="4:27" x14ac:dyDescent="0.25">
      <c r="D261"/>
      <c r="E261"/>
      <c r="U261"/>
      <c r="V261"/>
      <c r="W261"/>
      <c r="X261"/>
      <c r="Y261"/>
      <c r="Z261"/>
      <c r="AA261"/>
    </row>
    <row r="262" spans="4:27" x14ac:dyDescent="0.25">
      <c r="D262"/>
      <c r="E262"/>
      <c r="U262"/>
      <c r="V262"/>
      <c r="W262"/>
      <c r="X262"/>
      <c r="Y262"/>
      <c r="Z262"/>
      <c r="AA262"/>
    </row>
    <row r="263" spans="4:27" x14ac:dyDescent="0.25">
      <c r="D263"/>
      <c r="E263"/>
      <c r="U263"/>
      <c r="V263"/>
      <c r="W263"/>
      <c r="X263"/>
      <c r="Y263"/>
      <c r="Z263"/>
      <c r="AA263"/>
    </row>
    <row r="264" spans="4:27" x14ac:dyDescent="0.25">
      <c r="D264"/>
      <c r="E264"/>
      <c r="U264"/>
      <c r="V264"/>
      <c r="W264"/>
      <c r="X264"/>
      <c r="Y264"/>
      <c r="Z264"/>
      <c r="AA264"/>
    </row>
    <row r="265" spans="4:27" x14ac:dyDescent="0.25">
      <c r="D265"/>
      <c r="E265"/>
      <c r="U265"/>
      <c r="V265"/>
      <c r="W265"/>
      <c r="X265"/>
      <c r="Y265"/>
      <c r="Z265"/>
      <c r="AA265"/>
    </row>
    <row r="266" spans="4:27" x14ac:dyDescent="0.25">
      <c r="D266"/>
      <c r="E266"/>
      <c r="U266"/>
      <c r="V266"/>
      <c r="W266"/>
      <c r="X266"/>
      <c r="Y266"/>
      <c r="Z266"/>
      <c r="AA266"/>
    </row>
    <row r="267" spans="4:27" x14ac:dyDescent="0.25">
      <c r="D267"/>
      <c r="E267"/>
      <c r="U267"/>
      <c r="V267"/>
      <c r="W267"/>
      <c r="X267"/>
      <c r="Y267"/>
      <c r="Z267"/>
      <c r="AA267"/>
    </row>
    <row r="268" spans="4:27" x14ac:dyDescent="0.25">
      <c r="D268"/>
      <c r="E268"/>
      <c r="U268"/>
      <c r="V268"/>
      <c r="W268"/>
      <c r="X268"/>
      <c r="Y268"/>
      <c r="Z268"/>
      <c r="AA268"/>
    </row>
    <row r="269" spans="4:27" x14ac:dyDescent="0.25">
      <c r="D269"/>
      <c r="E269"/>
      <c r="U269"/>
      <c r="V269"/>
      <c r="W269"/>
      <c r="X269"/>
      <c r="Y269"/>
      <c r="Z269"/>
      <c r="AA269"/>
    </row>
    <row r="270" spans="4:27" x14ac:dyDescent="0.25">
      <c r="D270"/>
      <c r="E270"/>
    </row>
    <row r="271" spans="4:27" x14ac:dyDescent="0.25">
      <c r="D271"/>
      <c r="E271"/>
    </row>
    <row r="272" spans="4:27" x14ac:dyDescent="0.25">
      <c r="D272"/>
      <c r="E272"/>
    </row>
    <row r="273" spans="4:27" x14ac:dyDescent="0.25">
      <c r="D273"/>
      <c r="E273"/>
    </row>
    <row r="274" spans="4:27" x14ac:dyDescent="0.25">
      <c r="D274"/>
      <c r="E274"/>
    </row>
    <row r="275" spans="4:27" x14ac:dyDescent="0.25">
      <c r="D275"/>
      <c r="E275"/>
      <c r="U275"/>
      <c r="V275"/>
      <c r="W275"/>
      <c r="X275"/>
      <c r="Y275"/>
      <c r="Z275"/>
      <c r="AA275"/>
    </row>
    <row r="276" spans="4:27" x14ac:dyDescent="0.25">
      <c r="D276"/>
      <c r="E276"/>
      <c r="U276"/>
      <c r="V276"/>
      <c r="W276"/>
      <c r="X276"/>
      <c r="Y276"/>
      <c r="Z276"/>
      <c r="AA276"/>
    </row>
    <row r="277" spans="4:27" x14ac:dyDescent="0.25">
      <c r="D277"/>
      <c r="E277"/>
      <c r="U277"/>
      <c r="V277"/>
      <c r="W277"/>
      <c r="X277"/>
      <c r="Y277"/>
      <c r="Z277"/>
      <c r="AA277"/>
    </row>
    <row r="278" spans="4:27" x14ac:dyDescent="0.25">
      <c r="D278"/>
      <c r="E278"/>
      <c r="U278"/>
      <c r="V278"/>
      <c r="W278"/>
      <c r="X278"/>
      <c r="Y278"/>
      <c r="Z278"/>
      <c r="AA278"/>
    </row>
    <row r="279" spans="4:27" x14ac:dyDescent="0.25">
      <c r="D279"/>
      <c r="E279"/>
      <c r="U279"/>
      <c r="V279"/>
      <c r="W279"/>
      <c r="X279"/>
      <c r="Y279"/>
      <c r="Z279"/>
      <c r="AA279"/>
    </row>
    <row r="280" spans="4:27" x14ac:dyDescent="0.25">
      <c r="D280"/>
      <c r="E280"/>
      <c r="U280"/>
      <c r="V280"/>
      <c r="W280"/>
      <c r="X280"/>
      <c r="Y280"/>
      <c r="Z280"/>
      <c r="AA280"/>
    </row>
    <row r="281" spans="4:27" x14ac:dyDescent="0.25">
      <c r="D281"/>
      <c r="E281"/>
      <c r="U281"/>
      <c r="V281"/>
      <c r="W281"/>
      <c r="X281"/>
      <c r="Y281"/>
      <c r="Z281"/>
      <c r="AA281"/>
    </row>
    <row r="282" spans="4:27" x14ac:dyDescent="0.25">
      <c r="D282"/>
      <c r="E282"/>
      <c r="U282"/>
      <c r="V282"/>
      <c r="W282"/>
      <c r="X282"/>
      <c r="Y282"/>
      <c r="Z282"/>
      <c r="AA282"/>
    </row>
    <row r="283" spans="4:27" x14ac:dyDescent="0.25">
      <c r="D283"/>
      <c r="E283"/>
      <c r="U283"/>
      <c r="V283"/>
      <c r="W283"/>
      <c r="X283"/>
      <c r="Y283"/>
      <c r="Z283"/>
      <c r="AA283"/>
    </row>
    <row r="284" spans="4:27" x14ac:dyDescent="0.25">
      <c r="D284"/>
      <c r="E284"/>
      <c r="U284"/>
      <c r="V284"/>
      <c r="W284"/>
      <c r="X284"/>
      <c r="Y284"/>
      <c r="Z284"/>
      <c r="AA284"/>
    </row>
    <row r="285" spans="4:27" x14ac:dyDescent="0.25">
      <c r="D285"/>
      <c r="E285"/>
      <c r="U285"/>
      <c r="V285"/>
      <c r="W285"/>
      <c r="X285"/>
      <c r="Y285"/>
      <c r="Z285"/>
      <c r="AA285"/>
    </row>
    <row r="286" spans="4:27" x14ac:dyDescent="0.25">
      <c r="D286"/>
      <c r="E286"/>
      <c r="U286"/>
      <c r="V286"/>
      <c r="W286"/>
      <c r="X286"/>
      <c r="Y286"/>
      <c r="Z286"/>
      <c r="AA286"/>
    </row>
    <row r="287" spans="4:27" x14ac:dyDescent="0.25">
      <c r="D287"/>
      <c r="E287"/>
      <c r="U287"/>
      <c r="V287"/>
      <c r="W287"/>
      <c r="X287"/>
      <c r="Y287"/>
      <c r="Z287"/>
      <c r="AA287"/>
    </row>
    <row r="288" spans="4:27" x14ac:dyDescent="0.25">
      <c r="D288"/>
      <c r="E288"/>
      <c r="U288"/>
      <c r="V288"/>
      <c r="W288"/>
      <c r="X288"/>
      <c r="Y288"/>
      <c r="Z288"/>
      <c r="AA288"/>
    </row>
    <row r="289" spans="4:27" x14ac:dyDescent="0.25">
      <c r="D289"/>
      <c r="E289"/>
      <c r="U289"/>
      <c r="V289"/>
      <c r="W289"/>
      <c r="X289"/>
      <c r="Y289"/>
      <c r="Z289"/>
      <c r="AA289"/>
    </row>
    <row r="290" spans="4:27" x14ac:dyDescent="0.25">
      <c r="D290"/>
      <c r="E290"/>
      <c r="U290"/>
      <c r="V290"/>
      <c r="W290"/>
      <c r="X290"/>
      <c r="Y290"/>
      <c r="Z290"/>
      <c r="AA290"/>
    </row>
    <row r="291" spans="4:27" x14ac:dyDescent="0.25">
      <c r="D291"/>
      <c r="E291"/>
      <c r="U291"/>
      <c r="V291"/>
      <c r="W291"/>
      <c r="X291"/>
      <c r="Y291"/>
      <c r="Z291"/>
      <c r="AA291"/>
    </row>
    <row r="292" spans="4:27" x14ac:dyDescent="0.25">
      <c r="D292"/>
      <c r="E292"/>
      <c r="U292"/>
      <c r="V292"/>
      <c r="W292"/>
      <c r="X292"/>
      <c r="Y292"/>
      <c r="Z292"/>
      <c r="AA292"/>
    </row>
    <row r="303" spans="4:27" x14ac:dyDescent="0.25">
      <c r="D303"/>
      <c r="E303"/>
      <c r="F303"/>
      <c r="R303"/>
      <c r="U303"/>
      <c r="V303"/>
      <c r="W303"/>
      <c r="X303"/>
      <c r="Y303"/>
      <c r="Z303"/>
      <c r="AA303"/>
    </row>
    <row r="304" spans="4:27" x14ac:dyDescent="0.25">
      <c r="D304"/>
      <c r="E304"/>
      <c r="F304"/>
      <c r="R304"/>
      <c r="U304"/>
      <c r="V304"/>
      <c r="W304"/>
      <c r="X304"/>
      <c r="Y304"/>
      <c r="Z304"/>
      <c r="AA304"/>
    </row>
    <row r="305" spans="4:27" x14ac:dyDescent="0.25">
      <c r="D305"/>
      <c r="E305"/>
      <c r="F305"/>
      <c r="R305"/>
      <c r="U305"/>
      <c r="V305"/>
      <c r="W305"/>
      <c r="X305"/>
      <c r="Y305"/>
      <c r="Z305"/>
      <c r="AA305"/>
    </row>
    <row r="306" spans="4:27" x14ac:dyDescent="0.25">
      <c r="D306"/>
      <c r="E306"/>
      <c r="F306"/>
      <c r="R306"/>
      <c r="U306"/>
      <c r="V306"/>
      <c r="W306"/>
      <c r="X306"/>
      <c r="Y306"/>
      <c r="Z306"/>
      <c r="AA306"/>
    </row>
    <row r="307" spans="4:27" x14ac:dyDescent="0.25">
      <c r="D307"/>
      <c r="E307"/>
      <c r="F307"/>
      <c r="R307"/>
      <c r="U307"/>
      <c r="V307"/>
      <c r="W307"/>
      <c r="X307"/>
      <c r="Y307"/>
      <c r="Z307"/>
      <c r="AA307"/>
    </row>
    <row r="308" spans="4:27" x14ac:dyDescent="0.25">
      <c r="D308"/>
      <c r="E308"/>
      <c r="F308"/>
      <c r="R308"/>
      <c r="U308"/>
      <c r="V308"/>
      <c r="W308"/>
      <c r="X308"/>
      <c r="Y308"/>
      <c r="Z308"/>
      <c r="AA308"/>
    </row>
    <row r="309" spans="4:27" x14ac:dyDescent="0.25">
      <c r="D309"/>
      <c r="E309"/>
      <c r="F309"/>
      <c r="R309"/>
      <c r="U309"/>
      <c r="V309"/>
      <c r="W309"/>
      <c r="X309"/>
      <c r="Y309"/>
      <c r="Z309"/>
      <c r="AA309"/>
    </row>
    <row r="310" spans="4:27" x14ac:dyDescent="0.25">
      <c r="D310"/>
      <c r="E310"/>
      <c r="F310"/>
      <c r="R310"/>
      <c r="U310"/>
      <c r="V310"/>
      <c r="W310"/>
      <c r="X310"/>
      <c r="Y310"/>
      <c r="Z310"/>
      <c r="AA310"/>
    </row>
    <row r="311" spans="4:27" x14ac:dyDescent="0.25">
      <c r="D311"/>
      <c r="E311"/>
      <c r="F311"/>
      <c r="R311"/>
      <c r="U311"/>
      <c r="V311"/>
      <c r="W311"/>
      <c r="X311"/>
      <c r="Y311"/>
      <c r="Z311"/>
      <c r="AA311"/>
    </row>
    <row r="312" spans="4:27" x14ac:dyDescent="0.25">
      <c r="D312"/>
      <c r="E312"/>
      <c r="F312"/>
      <c r="R312"/>
      <c r="U312"/>
      <c r="V312"/>
      <c r="W312"/>
      <c r="X312"/>
      <c r="Y312"/>
      <c r="Z312"/>
      <c r="AA312"/>
    </row>
  </sheetData>
  <mergeCells count="9">
    <mergeCell ref="A20:D20"/>
    <mergeCell ref="A21:D21"/>
    <mergeCell ref="A22:D22"/>
    <mergeCell ref="AE3:AK3"/>
    <mergeCell ref="A2:D2"/>
    <mergeCell ref="A3:D4"/>
    <mergeCell ref="F3:F4"/>
    <mergeCell ref="G3:Q3"/>
    <mergeCell ref="S3:AB3"/>
  </mergeCells>
  <phoneticPr fontId="0" type="noConversion"/>
  <pageMargins left="0.75" right="0.75" top="1" bottom="1" header="0.5" footer="0.5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Header</vt:lpstr>
      <vt:lpstr>Pres Summary</vt:lpstr>
      <vt:lpstr>Northern</vt:lpstr>
      <vt:lpstr>Kaimai</vt:lpstr>
      <vt:lpstr>Central</vt:lpstr>
      <vt:lpstr>Alpine</vt:lpstr>
      <vt:lpstr>Southern Presbytery</vt:lpstr>
      <vt:lpstr>PI Synod</vt:lpstr>
      <vt:lpstr>Te Aka Puaho</vt:lpstr>
      <vt:lpstr>CV Parishes</vt:lpstr>
      <vt:lpstr>Alpine!Print_Area</vt:lpstr>
      <vt:lpstr>Central!Print_Area</vt:lpstr>
      <vt:lpstr>Kaimai!Print_Area</vt:lpstr>
      <vt:lpstr>'Pres Summary'!Print_Area</vt:lpstr>
      <vt:lpstr>'Southern Presbytery'!Print_Area</vt:lpstr>
      <vt:lpstr>'Te Aka Puaho'!Print_Area</vt:lpstr>
    </vt:vector>
  </TitlesOfParts>
  <Company>PCANZ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hazels</dc:creator>
  <cp:lastModifiedBy>Katrina Graham</cp:lastModifiedBy>
  <cp:lastPrinted>2016-03-21T20:29:34Z</cp:lastPrinted>
  <dcterms:created xsi:type="dcterms:W3CDTF">2004-05-16T20:22:14Z</dcterms:created>
  <dcterms:modified xsi:type="dcterms:W3CDTF">2018-05-31T00:39:24Z</dcterms:modified>
</cp:coreProperties>
</file>